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twater.intra\stw\SharedData\Strategy &amp; Regulation\PR19\600_ PR19 DD Response\SVE slow track response\000. FINAL\To publish\"/>
    </mc:Choice>
  </mc:AlternateContent>
  <bookViews>
    <workbookView xWindow="0" yWindow="0" windowWidth="25200" windowHeight="10785" activeTab="7"/>
  </bookViews>
  <sheets>
    <sheet name="Cautionary statement" sheetId="8" r:id="rId1"/>
    <sheet name="Notes" sheetId="6" r:id="rId2"/>
    <sheet name="WS1" sheetId="1" r:id="rId3"/>
    <sheet name="WS2" sheetId="2" r:id="rId4"/>
    <sheet name="WWS1" sheetId="3" r:id="rId5"/>
    <sheet name="WWS2" sheetId="4" r:id="rId6"/>
    <sheet name="R1" sheetId="5" r:id="rId7"/>
    <sheet name="App26" sheetId="7"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6" i="7" l="1"/>
  <c r="K251" i="7"/>
  <c r="J251" i="7"/>
  <c r="I251" i="7"/>
  <c r="H251" i="7"/>
  <c r="G251" i="7"/>
  <c r="K250" i="7"/>
  <c r="J250" i="7"/>
  <c r="I250" i="7"/>
  <c r="H250" i="7"/>
  <c r="G250" i="7"/>
  <c r="B250" i="7"/>
  <c r="B251" i="7" s="1"/>
  <c r="K249" i="7"/>
  <c r="J249" i="7"/>
  <c r="I249" i="7"/>
  <c r="H249" i="7"/>
  <c r="G249" i="7"/>
  <c r="B249" i="7"/>
  <c r="K248" i="7"/>
  <c r="J248" i="7"/>
  <c r="I248" i="7"/>
  <c r="H248" i="7"/>
  <c r="G248" i="7"/>
  <c r="B248" i="7"/>
  <c r="K247" i="7"/>
  <c r="J247" i="7"/>
  <c r="I247" i="7"/>
  <c r="H247" i="7"/>
  <c r="G247" i="7"/>
  <c r="K244" i="7"/>
  <c r="J244" i="7"/>
  <c r="I244" i="7"/>
  <c r="H244" i="7"/>
  <c r="G244" i="7"/>
  <c r="K243" i="7"/>
  <c r="J243" i="7"/>
  <c r="I243" i="7"/>
  <c r="H243" i="7"/>
  <c r="G243" i="7"/>
  <c r="K242" i="7"/>
  <c r="J242" i="7"/>
  <c r="I242" i="7"/>
  <c r="H242" i="7"/>
  <c r="G242" i="7"/>
  <c r="K241" i="7"/>
  <c r="J241" i="7"/>
  <c r="I241" i="7"/>
  <c r="H241" i="7"/>
  <c r="G241" i="7"/>
  <c r="B241" i="7"/>
  <c r="B242" i="7" s="1"/>
  <c r="B243" i="7" s="1"/>
  <c r="B244" i="7" s="1"/>
  <c r="K240" i="7"/>
  <c r="J240" i="7"/>
  <c r="I240" i="7"/>
  <c r="H240" i="7"/>
  <c r="G240" i="7"/>
  <c r="K237" i="7"/>
  <c r="J237" i="7"/>
  <c r="I237" i="7"/>
  <c r="H237" i="7"/>
  <c r="G237" i="7"/>
  <c r="B237" i="7"/>
  <c r="K236" i="7"/>
  <c r="J236" i="7"/>
  <c r="I236" i="7"/>
  <c r="H236" i="7"/>
  <c r="G236" i="7"/>
  <c r="B236" i="7"/>
  <c r="K235" i="7"/>
  <c r="J235" i="7"/>
  <c r="I235" i="7"/>
  <c r="H235" i="7"/>
  <c r="G235" i="7"/>
  <c r="K232" i="7"/>
  <c r="J232" i="7"/>
  <c r="I232" i="7"/>
  <c r="H232" i="7"/>
  <c r="G232" i="7"/>
  <c r="B232" i="7"/>
  <c r="K231" i="7"/>
  <c r="J231" i="7"/>
  <c r="I231" i="7"/>
  <c r="H231" i="7"/>
  <c r="G231" i="7"/>
  <c r="B231" i="7"/>
  <c r="K230" i="7"/>
  <c r="J230" i="7"/>
  <c r="I230" i="7"/>
  <c r="H230" i="7"/>
  <c r="G230" i="7"/>
  <c r="K227" i="7"/>
  <c r="J227" i="7"/>
  <c r="I227" i="7"/>
  <c r="H227" i="7"/>
  <c r="G227" i="7"/>
  <c r="K226" i="7"/>
  <c r="J226" i="7"/>
  <c r="I226" i="7"/>
  <c r="H226" i="7"/>
  <c r="G226" i="7"/>
  <c r="K225" i="7"/>
  <c r="J225" i="7"/>
  <c r="I225" i="7"/>
  <c r="H225" i="7"/>
  <c r="G225" i="7"/>
  <c r="K224" i="7"/>
  <c r="J224" i="7"/>
  <c r="I224" i="7"/>
  <c r="H224" i="7"/>
  <c r="G224" i="7"/>
  <c r="B224" i="7"/>
  <c r="B225" i="7" s="1"/>
  <c r="B226" i="7" s="1"/>
  <c r="B227" i="7" s="1"/>
  <c r="K223" i="7"/>
  <c r="J223" i="7"/>
  <c r="I223" i="7"/>
  <c r="H223" i="7"/>
  <c r="G223" i="7"/>
  <c r="B223" i="7"/>
  <c r="K222" i="7"/>
  <c r="J222" i="7"/>
  <c r="I222" i="7"/>
  <c r="H222" i="7"/>
  <c r="G222" i="7"/>
  <c r="K219" i="7"/>
  <c r="J219" i="7"/>
  <c r="I219" i="7"/>
  <c r="H219" i="7"/>
  <c r="G219" i="7"/>
  <c r="K218" i="7"/>
  <c r="J218" i="7"/>
  <c r="I218" i="7"/>
  <c r="H218" i="7"/>
  <c r="G218" i="7"/>
  <c r="K217" i="7"/>
  <c r="J217" i="7"/>
  <c r="I217" i="7"/>
  <c r="H217" i="7"/>
  <c r="G217" i="7"/>
  <c r="K216" i="7"/>
  <c r="J216" i="7"/>
  <c r="I216" i="7"/>
  <c r="H216" i="7"/>
  <c r="G216" i="7"/>
  <c r="K215" i="7"/>
  <c r="J215" i="7"/>
  <c r="I215" i="7"/>
  <c r="H215" i="7"/>
  <c r="G215" i="7"/>
  <c r="B215" i="7"/>
  <c r="B216" i="7" s="1"/>
  <c r="B217" i="7" s="1"/>
  <c r="B218" i="7" s="1"/>
  <c r="B219" i="7" s="1"/>
  <c r="K214" i="7"/>
  <c r="J214" i="7"/>
  <c r="I214" i="7"/>
  <c r="H214" i="7"/>
  <c r="G214" i="7"/>
  <c r="K211" i="7"/>
  <c r="J211" i="7"/>
  <c r="I211" i="7"/>
  <c r="H211" i="7"/>
  <c r="G211" i="7"/>
  <c r="K208" i="7"/>
  <c r="J208" i="7"/>
  <c r="I208" i="7"/>
  <c r="H208" i="7"/>
  <c r="G208" i="7"/>
  <c r="G205" i="7"/>
  <c r="B205" i="7"/>
  <c r="K204" i="7"/>
  <c r="J204" i="7"/>
  <c r="I204" i="7"/>
  <c r="H204" i="7"/>
  <c r="G204" i="7"/>
  <c r="B204" i="7"/>
  <c r="K203" i="7"/>
  <c r="K205" i="7" s="1"/>
  <c r="J203" i="7"/>
  <c r="J205" i="7" s="1"/>
  <c r="I203" i="7"/>
  <c r="H203" i="7"/>
  <c r="H205" i="7" s="1"/>
  <c r="G203" i="7"/>
  <c r="G200" i="7"/>
  <c r="K199" i="7"/>
  <c r="J199" i="7"/>
  <c r="I199" i="7"/>
  <c r="H199" i="7"/>
  <c r="G199" i="7"/>
  <c r="B199" i="7"/>
  <c r="B200" i="7" s="1"/>
  <c r="K198" i="7"/>
  <c r="J198" i="7"/>
  <c r="I198" i="7"/>
  <c r="I200" i="7" s="1"/>
  <c r="H198" i="7"/>
  <c r="H200" i="7" s="1"/>
  <c r="G198" i="7"/>
  <c r="H195" i="7"/>
  <c r="K194" i="7"/>
  <c r="J194" i="7"/>
  <c r="I194" i="7"/>
  <c r="H194" i="7"/>
  <c r="G194" i="7"/>
  <c r="G195" i="7" s="1"/>
  <c r="K193" i="7"/>
  <c r="K195" i="7" s="1"/>
  <c r="J193" i="7"/>
  <c r="J195" i="7" s="1"/>
  <c r="I193" i="7"/>
  <c r="I195" i="7" s="1"/>
  <c r="H193" i="7"/>
  <c r="G193" i="7"/>
  <c r="K192" i="7"/>
  <c r="J192" i="7"/>
  <c r="H192" i="7"/>
  <c r="G192" i="7"/>
  <c r="K191" i="7"/>
  <c r="J191" i="7"/>
  <c r="I191" i="7"/>
  <c r="I192" i="7" s="1"/>
  <c r="H191" i="7"/>
  <c r="G191" i="7"/>
  <c r="K190" i="7"/>
  <c r="J190" i="7"/>
  <c r="I190" i="7"/>
  <c r="H190" i="7"/>
  <c r="G190" i="7"/>
  <c r="J189" i="7"/>
  <c r="K188" i="7"/>
  <c r="K189" i="7" s="1"/>
  <c r="J188" i="7"/>
  <c r="I188" i="7"/>
  <c r="H188" i="7"/>
  <c r="G188" i="7"/>
  <c r="K187" i="7"/>
  <c r="J187" i="7"/>
  <c r="I187" i="7"/>
  <c r="I189" i="7" s="1"/>
  <c r="H187" i="7"/>
  <c r="H189" i="7" s="1"/>
  <c r="G187" i="7"/>
  <c r="K186" i="7"/>
  <c r="G186" i="7"/>
  <c r="K185" i="7"/>
  <c r="J185" i="7"/>
  <c r="I185" i="7"/>
  <c r="H185" i="7"/>
  <c r="G185" i="7"/>
  <c r="K184" i="7"/>
  <c r="J184" i="7"/>
  <c r="I184" i="7"/>
  <c r="H184" i="7"/>
  <c r="G184" i="7"/>
  <c r="K183" i="7"/>
  <c r="J183" i="7"/>
  <c r="J186" i="7" s="1"/>
  <c r="I183" i="7"/>
  <c r="H183" i="7"/>
  <c r="H186" i="7" s="1"/>
  <c r="G183" i="7"/>
  <c r="B183" i="7"/>
  <c r="B184" i="7" s="1"/>
  <c r="B185" i="7" s="1"/>
  <c r="B186" i="7" s="1"/>
  <c r="B187" i="7" s="1"/>
  <c r="B188" i="7" s="1"/>
  <c r="B189" i="7" s="1"/>
  <c r="B190" i="7" s="1"/>
  <c r="B191" i="7" s="1"/>
  <c r="B192" i="7" s="1"/>
  <c r="B193" i="7" s="1"/>
  <c r="B194" i="7" s="1"/>
  <c r="B195" i="7" s="1"/>
  <c r="K182" i="7"/>
  <c r="G182" i="7"/>
  <c r="B182" i="7"/>
  <c r="K181" i="7"/>
  <c r="J181" i="7"/>
  <c r="I181" i="7"/>
  <c r="H181" i="7"/>
  <c r="G181" i="7"/>
  <c r="B181" i="7"/>
  <c r="K180" i="7"/>
  <c r="J180" i="7"/>
  <c r="I180" i="7"/>
  <c r="H180" i="7"/>
  <c r="G180" i="7"/>
  <c r="B180" i="7"/>
  <c r="K179" i="7"/>
  <c r="J179" i="7"/>
  <c r="I179" i="7"/>
  <c r="I182" i="7" s="1"/>
  <c r="H179" i="7"/>
  <c r="H182" i="7" s="1"/>
  <c r="G179" i="7"/>
  <c r="K176" i="7"/>
  <c r="K175" i="7"/>
  <c r="J175" i="7"/>
  <c r="I175" i="7"/>
  <c r="H175" i="7"/>
  <c r="G175" i="7"/>
  <c r="K174" i="7"/>
  <c r="J174" i="7"/>
  <c r="J176" i="7" s="1"/>
  <c r="I174" i="7"/>
  <c r="H174" i="7"/>
  <c r="G174" i="7"/>
  <c r="G176" i="7" s="1"/>
  <c r="H173" i="7"/>
  <c r="G173" i="7"/>
  <c r="K172" i="7"/>
  <c r="J172" i="7"/>
  <c r="I172" i="7"/>
  <c r="H172" i="7"/>
  <c r="G172" i="7"/>
  <c r="K171" i="7"/>
  <c r="K173" i="7" s="1"/>
  <c r="J171" i="7"/>
  <c r="J173" i="7" s="1"/>
  <c r="I171" i="7"/>
  <c r="I173" i="7" s="1"/>
  <c r="H171" i="7"/>
  <c r="G171" i="7"/>
  <c r="J170" i="7"/>
  <c r="I170" i="7"/>
  <c r="G170" i="7"/>
  <c r="K169" i="7"/>
  <c r="J169" i="7"/>
  <c r="I169" i="7"/>
  <c r="H169" i="7"/>
  <c r="H170" i="7" s="1"/>
  <c r="G169" i="7"/>
  <c r="K168" i="7"/>
  <c r="K170" i="7" s="1"/>
  <c r="J168" i="7"/>
  <c r="I168" i="7"/>
  <c r="H168" i="7"/>
  <c r="G168" i="7"/>
  <c r="I167" i="7"/>
  <c r="H167" i="7"/>
  <c r="K166" i="7"/>
  <c r="J166" i="7"/>
  <c r="I166" i="7"/>
  <c r="H166" i="7"/>
  <c r="G166" i="7"/>
  <c r="K165" i="7"/>
  <c r="J165" i="7"/>
  <c r="I165" i="7"/>
  <c r="H165" i="7"/>
  <c r="G165" i="7"/>
  <c r="K164" i="7"/>
  <c r="K167" i="7" s="1"/>
  <c r="J164" i="7"/>
  <c r="I164" i="7"/>
  <c r="H164" i="7"/>
  <c r="G164" i="7"/>
  <c r="G167" i="7" s="1"/>
  <c r="I163" i="7"/>
  <c r="H163" i="7"/>
  <c r="K162" i="7"/>
  <c r="J162" i="7"/>
  <c r="I162" i="7"/>
  <c r="H162" i="7"/>
  <c r="G162" i="7"/>
  <c r="B162" i="7"/>
  <c r="B163" i="7" s="1"/>
  <c r="B164" i="7" s="1"/>
  <c r="B165" i="7" s="1"/>
  <c r="B166" i="7" s="1"/>
  <c r="B167" i="7" s="1"/>
  <c r="B168" i="7" s="1"/>
  <c r="B169" i="7" s="1"/>
  <c r="B170" i="7" s="1"/>
  <c r="B171" i="7" s="1"/>
  <c r="B172" i="7" s="1"/>
  <c r="B173" i="7" s="1"/>
  <c r="B174" i="7" s="1"/>
  <c r="B175" i="7" s="1"/>
  <c r="B176" i="7" s="1"/>
  <c r="K161" i="7"/>
  <c r="J161" i="7"/>
  <c r="I161" i="7"/>
  <c r="H161" i="7"/>
  <c r="G161" i="7"/>
  <c r="B161" i="7"/>
  <c r="K160" i="7"/>
  <c r="K163" i="7" s="1"/>
  <c r="J160" i="7"/>
  <c r="I160" i="7"/>
  <c r="H160" i="7"/>
  <c r="G160" i="7"/>
  <c r="G163" i="7" s="1"/>
  <c r="K157" i="7"/>
  <c r="J157" i="7"/>
  <c r="I157" i="7"/>
  <c r="H157" i="7"/>
  <c r="G157" i="7"/>
  <c r="K156" i="7"/>
  <c r="J156" i="7"/>
  <c r="I156" i="7"/>
  <c r="H156" i="7"/>
  <c r="G156" i="7"/>
  <c r="K155" i="7"/>
  <c r="J155" i="7"/>
  <c r="I155" i="7"/>
  <c r="H155" i="7"/>
  <c r="G155" i="7"/>
  <c r="K154" i="7"/>
  <c r="J154" i="7"/>
  <c r="I154" i="7"/>
  <c r="H154" i="7"/>
  <c r="G154" i="7"/>
  <c r="K153" i="7"/>
  <c r="J153" i="7"/>
  <c r="I153" i="7"/>
  <c r="H153" i="7"/>
  <c r="G153" i="7"/>
  <c r="K152" i="7"/>
  <c r="J152" i="7"/>
  <c r="I152" i="7"/>
  <c r="H152" i="7"/>
  <c r="G152" i="7"/>
  <c r="B152" i="7"/>
  <c r="B153" i="7" s="1"/>
  <c r="B154" i="7" s="1"/>
  <c r="B155" i="7" s="1"/>
  <c r="B156" i="7" s="1"/>
  <c r="B157" i="7" s="1"/>
  <c r="K151" i="7"/>
  <c r="J151" i="7"/>
  <c r="I151" i="7"/>
  <c r="H151" i="7"/>
  <c r="G151" i="7"/>
  <c r="K150" i="7"/>
  <c r="J150" i="7"/>
  <c r="I150" i="7"/>
  <c r="H150" i="7"/>
  <c r="G150" i="7"/>
  <c r="K149" i="7"/>
  <c r="J149" i="7"/>
  <c r="I149" i="7"/>
  <c r="H149" i="7"/>
  <c r="G149" i="7"/>
  <c r="K148" i="7"/>
  <c r="J148" i="7"/>
  <c r="I148" i="7"/>
  <c r="H148" i="7"/>
  <c r="G148" i="7"/>
  <c r="B148" i="7"/>
  <c r="B149" i="7" s="1"/>
  <c r="B150" i="7" s="1"/>
  <c r="B151" i="7" s="1"/>
  <c r="K147" i="7"/>
  <c r="J147" i="7"/>
  <c r="I147" i="7"/>
  <c r="H147" i="7"/>
  <c r="G147" i="7"/>
  <c r="K144" i="7"/>
  <c r="J144" i="7"/>
  <c r="I144" i="7"/>
  <c r="H144" i="7"/>
  <c r="G144" i="7"/>
  <c r="K143" i="7"/>
  <c r="J143" i="7"/>
  <c r="I143" i="7"/>
  <c r="H143" i="7"/>
  <c r="G143" i="7"/>
  <c r="K142" i="7"/>
  <c r="J142" i="7"/>
  <c r="I142" i="7"/>
  <c r="H142" i="7"/>
  <c r="G142" i="7"/>
  <c r="K141" i="7"/>
  <c r="J141" i="7"/>
  <c r="I141" i="7"/>
  <c r="H141" i="7"/>
  <c r="G141" i="7"/>
  <c r="K140" i="7"/>
  <c r="J140" i="7"/>
  <c r="I140" i="7"/>
  <c r="H140" i="7"/>
  <c r="G140" i="7"/>
  <c r="K139" i="7"/>
  <c r="J139" i="7"/>
  <c r="I139" i="7"/>
  <c r="H139" i="7"/>
  <c r="G139" i="7"/>
  <c r="K138" i="7"/>
  <c r="J138" i="7"/>
  <c r="I138" i="7"/>
  <c r="H138" i="7"/>
  <c r="G138" i="7"/>
  <c r="K137" i="7"/>
  <c r="J137" i="7"/>
  <c r="I137" i="7"/>
  <c r="H137" i="7"/>
  <c r="G137" i="7"/>
  <c r="B137" i="7"/>
  <c r="B138" i="7" s="1"/>
  <c r="B139" i="7" s="1"/>
  <c r="B140" i="7" s="1"/>
  <c r="B141" i="7" s="1"/>
  <c r="B142" i="7" s="1"/>
  <c r="B143" i="7" s="1"/>
  <c r="B144" i="7" s="1"/>
  <c r="K136" i="7"/>
  <c r="J136" i="7"/>
  <c r="I136" i="7"/>
  <c r="H136" i="7"/>
  <c r="G136" i="7"/>
  <c r="K135" i="7"/>
  <c r="J135" i="7"/>
  <c r="I135" i="7"/>
  <c r="H135" i="7"/>
  <c r="G135" i="7"/>
  <c r="B135" i="7"/>
  <c r="B136" i="7" s="1"/>
  <c r="K134" i="7"/>
  <c r="J134" i="7"/>
  <c r="I134" i="7"/>
  <c r="H134" i="7"/>
  <c r="G134" i="7"/>
  <c r="P129" i="7"/>
  <c r="B129" i="7"/>
  <c r="AE125" i="7"/>
  <c r="AD125" i="7"/>
  <c r="AC125" i="7"/>
  <c r="AB125" i="7"/>
  <c r="Q125" i="7" s="1"/>
  <c r="AA125" i="7"/>
  <c r="P125" i="7"/>
  <c r="B125" i="7"/>
  <c r="AE124" i="7"/>
  <c r="AD124" i="7"/>
  <c r="AC124" i="7"/>
  <c r="AB124" i="7"/>
  <c r="Q124" i="7" s="1"/>
  <c r="AA124" i="7"/>
  <c r="P124" i="7"/>
  <c r="B124" i="7"/>
  <c r="AE123" i="7"/>
  <c r="AD123" i="7"/>
  <c r="AC123" i="7"/>
  <c r="AB123" i="7"/>
  <c r="Q123" i="7" s="1"/>
  <c r="AA123" i="7"/>
  <c r="P123" i="7"/>
  <c r="B123" i="7"/>
  <c r="AE122" i="7"/>
  <c r="AD122" i="7"/>
  <c r="AC122" i="7"/>
  <c r="AB122" i="7"/>
  <c r="AA122" i="7"/>
  <c r="Q122" i="7" s="1"/>
  <c r="X122" i="7"/>
  <c r="W122" i="7"/>
  <c r="V122" i="7"/>
  <c r="U122" i="7"/>
  <c r="T122" i="7"/>
  <c r="P122" i="7"/>
  <c r="B122" i="7"/>
  <c r="AE121" i="7"/>
  <c r="AD121" i="7"/>
  <c r="AC121" i="7"/>
  <c r="AB121" i="7"/>
  <c r="AA121" i="7"/>
  <c r="X121" i="7"/>
  <c r="W121" i="7"/>
  <c r="V121" i="7"/>
  <c r="U121" i="7"/>
  <c r="T121" i="7"/>
  <c r="Q121" i="7"/>
  <c r="AE118" i="7"/>
  <c r="AD118" i="7"/>
  <c r="AC118" i="7"/>
  <c r="Q118" i="7" s="1"/>
  <c r="AB118" i="7"/>
  <c r="AA118" i="7"/>
  <c r="P118" i="7"/>
  <c r="AE117" i="7"/>
  <c r="AD117" i="7"/>
  <c r="AC117" i="7"/>
  <c r="Q117" i="7" s="1"/>
  <c r="AB117" i="7"/>
  <c r="AA117" i="7"/>
  <c r="P117" i="7"/>
  <c r="AE116" i="7"/>
  <c r="AD116" i="7"/>
  <c r="AC116" i="7"/>
  <c r="AB116" i="7"/>
  <c r="AA116" i="7"/>
  <c r="Q116" i="7"/>
  <c r="P116" i="7"/>
  <c r="AE115" i="7"/>
  <c r="AD115" i="7"/>
  <c r="AC115" i="7"/>
  <c r="AB115" i="7"/>
  <c r="AA115" i="7"/>
  <c r="X115" i="7"/>
  <c r="W115" i="7"/>
  <c r="V115" i="7"/>
  <c r="U115" i="7"/>
  <c r="T115" i="7"/>
  <c r="Q115" i="7"/>
  <c r="B115" i="7"/>
  <c r="B116" i="7" s="1"/>
  <c r="B117" i="7" s="1"/>
  <c r="B118" i="7" s="1"/>
  <c r="AE114" i="7"/>
  <c r="AD114" i="7"/>
  <c r="AC114" i="7"/>
  <c r="AB114" i="7"/>
  <c r="AA114" i="7"/>
  <c r="X114" i="7"/>
  <c r="W114" i="7"/>
  <c r="V114" i="7"/>
  <c r="U114" i="7"/>
  <c r="T114" i="7"/>
  <c r="P114" i="7" s="1"/>
  <c r="AE111" i="7"/>
  <c r="AD111" i="7"/>
  <c r="AC111" i="7"/>
  <c r="AB111" i="7"/>
  <c r="AA111" i="7"/>
  <c r="Q111" i="7" s="1"/>
  <c r="X111" i="7"/>
  <c r="W111" i="7"/>
  <c r="V111" i="7"/>
  <c r="U111" i="7"/>
  <c r="T111" i="7"/>
  <c r="P111" i="7" s="1"/>
  <c r="B111" i="7"/>
  <c r="AE110" i="7"/>
  <c r="AD110" i="7"/>
  <c r="AC110" i="7"/>
  <c r="AB110" i="7"/>
  <c r="AA110" i="7"/>
  <c r="Q110" i="7" s="1"/>
  <c r="X110" i="7"/>
  <c r="W110" i="7"/>
  <c r="V110" i="7"/>
  <c r="U110" i="7"/>
  <c r="T110" i="7"/>
  <c r="P110" i="7" s="1"/>
  <c r="B110" i="7"/>
  <c r="AE109" i="7"/>
  <c r="AD109" i="7"/>
  <c r="AC109" i="7"/>
  <c r="Q109" i="7" s="1"/>
  <c r="AB109" i="7"/>
  <c r="AA109" i="7"/>
  <c r="X109" i="7"/>
  <c r="W109" i="7"/>
  <c r="V109" i="7"/>
  <c r="U109" i="7"/>
  <c r="T109" i="7"/>
  <c r="P109" i="7" s="1"/>
  <c r="AE106" i="7"/>
  <c r="AD106" i="7"/>
  <c r="AC106" i="7"/>
  <c r="AB106" i="7"/>
  <c r="AA106" i="7"/>
  <c r="Q106" i="7" s="1"/>
  <c r="X106" i="7"/>
  <c r="W106" i="7"/>
  <c r="P106" i="7" s="1"/>
  <c r="V106" i="7"/>
  <c r="U106" i="7"/>
  <c r="T106" i="7"/>
  <c r="AE105" i="7"/>
  <c r="AD105" i="7"/>
  <c r="AC105" i="7"/>
  <c r="AB105" i="7"/>
  <c r="AA105" i="7"/>
  <c r="X105" i="7"/>
  <c r="W105" i="7"/>
  <c r="V105" i="7"/>
  <c r="U105" i="7"/>
  <c r="T105" i="7"/>
  <c r="P105" i="7" s="1"/>
  <c r="Q105" i="7"/>
  <c r="B105" i="7"/>
  <c r="B106" i="7" s="1"/>
  <c r="AE104" i="7"/>
  <c r="AD104" i="7"/>
  <c r="AC104" i="7"/>
  <c r="AB104" i="7"/>
  <c r="AA104" i="7"/>
  <c r="X104" i="7"/>
  <c r="W104" i="7"/>
  <c r="V104" i="7"/>
  <c r="U104" i="7"/>
  <c r="T104" i="7"/>
  <c r="P104" i="7" s="1"/>
  <c r="AE101" i="7"/>
  <c r="AD101" i="7"/>
  <c r="AC101" i="7"/>
  <c r="AB101" i="7"/>
  <c r="Q101" i="7" s="1"/>
  <c r="AA101" i="7"/>
  <c r="X101" i="7"/>
  <c r="W101" i="7"/>
  <c r="V101" i="7"/>
  <c r="U101" i="7"/>
  <c r="T101" i="7"/>
  <c r="AE100" i="7"/>
  <c r="AD100" i="7"/>
  <c r="AC100" i="7"/>
  <c r="AB100" i="7"/>
  <c r="AA100" i="7"/>
  <c r="P100" i="7"/>
  <c r="AE99" i="7"/>
  <c r="AD99" i="7"/>
  <c r="AC99" i="7"/>
  <c r="AB99" i="7"/>
  <c r="AA99" i="7"/>
  <c r="Q99" i="7" s="1"/>
  <c r="P99" i="7"/>
  <c r="AE98" i="7"/>
  <c r="AD98" i="7"/>
  <c r="AC98" i="7"/>
  <c r="AB98" i="7"/>
  <c r="AA98" i="7"/>
  <c r="P98" i="7"/>
  <c r="AE97" i="7"/>
  <c r="AD97" i="7"/>
  <c r="AC97" i="7"/>
  <c r="AB97" i="7"/>
  <c r="AA97" i="7"/>
  <c r="Q97" i="7" s="1"/>
  <c r="X97" i="7"/>
  <c r="W97" i="7"/>
  <c r="V97" i="7"/>
  <c r="U97" i="7"/>
  <c r="P97" i="7" s="1"/>
  <c r="T97" i="7"/>
  <c r="B97" i="7"/>
  <c r="B98" i="7" s="1"/>
  <c r="B99" i="7" s="1"/>
  <c r="B100" i="7" s="1"/>
  <c r="B101" i="7" s="1"/>
  <c r="AE96" i="7"/>
  <c r="AD96" i="7"/>
  <c r="AC96" i="7"/>
  <c r="AB96" i="7"/>
  <c r="AA96" i="7"/>
  <c r="X96" i="7"/>
  <c r="W96" i="7"/>
  <c r="V96" i="7"/>
  <c r="U96" i="7"/>
  <c r="T96" i="7"/>
  <c r="P96" i="7"/>
  <c r="AE93" i="7"/>
  <c r="AD93" i="7"/>
  <c r="AC93" i="7"/>
  <c r="AB93" i="7"/>
  <c r="AA93" i="7"/>
  <c r="X93" i="7"/>
  <c r="W93" i="7"/>
  <c r="V93" i="7"/>
  <c r="U93" i="7"/>
  <c r="T93" i="7"/>
  <c r="P93" i="7" s="1"/>
  <c r="Q93" i="7"/>
  <c r="AE92" i="7"/>
  <c r="AD92" i="7"/>
  <c r="AC92" i="7"/>
  <c r="AB92" i="7"/>
  <c r="AA92" i="7"/>
  <c r="Q92" i="7" s="1"/>
  <c r="P92" i="7"/>
  <c r="AE91" i="7"/>
  <c r="AD91" i="7"/>
  <c r="AC91" i="7"/>
  <c r="AB91" i="7"/>
  <c r="AA91" i="7"/>
  <c r="Q91" i="7"/>
  <c r="P91" i="7"/>
  <c r="AE90" i="7"/>
  <c r="AD90" i="7"/>
  <c r="AC90" i="7"/>
  <c r="AB90" i="7"/>
  <c r="AA90" i="7"/>
  <c r="Q90" i="7"/>
  <c r="P90" i="7"/>
  <c r="AE89" i="7"/>
  <c r="AD89" i="7"/>
  <c r="AC89" i="7"/>
  <c r="AB89" i="7"/>
  <c r="AA89" i="7"/>
  <c r="Q89" i="7" s="1"/>
  <c r="X89" i="7"/>
  <c r="W89" i="7"/>
  <c r="V89" i="7"/>
  <c r="U89" i="7"/>
  <c r="T89" i="7"/>
  <c r="B89" i="7"/>
  <c r="B90" i="7" s="1"/>
  <c r="B91" i="7" s="1"/>
  <c r="B92" i="7" s="1"/>
  <c r="B93" i="7" s="1"/>
  <c r="AE88" i="7"/>
  <c r="AD88" i="7"/>
  <c r="AC88" i="7"/>
  <c r="AB88" i="7"/>
  <c r="AA88" i="7"/>
  <c r="X88" i="7"/>
  <c r="W88" i="7"/>
  <c r="V88" i="7"/>
  <c r="U88" i="7"/>
  <c r="T88" i="7"/>
  <c r="AE85" i="7"/>
  <c r="AD85" i="7"/>
  <c r="AC85" i="7"/>
  <c r="AB85" i="7"/>
  <c r="AA85" i="7"/>
  <c r="X85" i="7"/>
  <c r="W85" i="7"/>
  <c r="V85" i="7"/>
  <c r="U85" i="7"/>
  <c r="T85" i="7"/>
  <c r="P85" i="7" s="1"/>
  <c r="AE82" i="7"/>
  <c r="AD82" i="7"/>
  <c r="AC82" i="7"/>
  <c r="AB82" i="7"/>
  <c r="AA82" i="7"/>
  <c r="Q82" i="7" s="1"/>
  <c r="X82" i="7"/>
  <c r="W82" i="7"/>
  <c r="V82" i="7"/>
  <c r="U82" i="7"/>
  <c r="T82" i="7"/>
  <c r="K79" i="7"/>
  <c r="J79" i="7"/>
  <c r="I79" i="7"/>
  <c r="H79" i="7"/>
  <c r="G79" i="7"/>
  <c r="B79" i="7"/>
  <c r="AE78" i="7"/>
  <c r="AD78" i="7"/>
  <c r="AC78" i="7"/>
  <c r="AB78" i="7"/>
  <c r="Q78" i="7" s="1"/>
  <c r="AA78" i="7"/>
  <c r="X78" i="7"/>
  <c r="W78" i="7"/>
  <c r="P78" i="7" s="1"/>
  <c r="V78" i="7"/>
  <c r="U78" i="7"/>
  <c r="T78" i="7"/>
  <c r="B78" i="7"/>
  <c r="AE77" i="7"/>
  <c r="AD77" i="7"/>
  <c r="AC77" i="7"/>
  <c r="Q77" i="7" s="1"/>
  <c r="AB77" i="7"/>
  <c r="AA77" i="7"/>
  <c r="X77" i="7"/>
  <c r="W77" i="7"/>
  <c r="V77" i="7"/>
  <c r="U77" i="7"/>
  <c r="T77" i="7"/>
  <c r="P77" i="7" s="1"/>
  <c r="K74" i="7"/>
  <c r="J74" i="7"/>
  <c r="I74" i="7"/>
  <c r="H74" i="7"/>
  <c r="G74" i="7"/>
  <c r="B74" i="7"/>
  <c r="AE73" i="7"/>
  <c r="AD73" i="7"/>
  <c r="AC73" i="7"/>
  <c r="AB73" i="7"/>
  <c r="AA73" i="7"/>
  <c r="X73" i="7"/>
  <c r="W73" i="7"/>
  <c r="V73" i="7"/>
  <c r="U73" i="7"/>
  <c r="P73" i="7" s="1"/>
  <c r="T73" i="7"/>
  <c r="B73" i="7"/>
  <c r="AE72" i="7"/>
  <c r="AD72" i="7"/>
  <c r="AC72" i="7"/>
  <c r="AB72" i="7"/>
  <c r="AA72" i="7"/>
  <c r="X72" i="7"/>
  <c r="W72" i="7"/>
  <c r="V72" i="7"/>
  <c r="P72" i="7" s="1"/>
  <c r="U72" i="7"/>
  <c r="T72" i="7"/>
  <c r="Q72" i="7"/>
  <c r="K69" i="7"/>
  <c r="J69" i="7"/>
  <c r="I69" i="7"/>
  <c r="H69" i="7"/>
  <c r="G69" i="7"/>
  <c r="AE68" i="7"/>
  <c r="Q68" i="7" s="1"/>
  <c r="AD68" i="7"/>
  <c r="AC68" i="7"/>
  <c r="AB68" i="7"/>
  <c r="AA68" i="7"/>
  <c r="P68" i="7"/>
  <c r="AE67" i="7"/>
  <c r="Q67" i="7" s="1"/>
  <c r="AD67" i="7"/>
  <c r="AC67" i="7"/>
  <c r="AB67" i="7"/>
  <c r="AA67" i="7"/>
  <c r="P67" i="7"/>
  <c r="K66" i="7"/>
  <c r="J66" i="7"/>
  <c r="I66" i="7"/>
  <c r="H66" i="7"/>
  <c r="G66" i="7"/>
  <c r="AE65" i="7"/>
  <c r="AD65" i="7"/>
  <c r="AC65" i="7"/>
  <c r="AB65" i="7"/>
  <c r="AA65" i="7"/>
  <c r="P65" i="7"/>
  <c r="AE64" i="7"/>
  <c r="AD64" i="7"/>
  <c r="AC64" i="7"/>
  <c r="AB64" i="7"/>
  <c r="Q64" i="7" s="1"/>
  <c r="AA64" i="7"/>
  <c r="P64" i="7"/>
  <c r="K63" i="7"/>
  <c r="J63" i="7"/>
  <c r="I63" i="7"/>
  <c r="H63" i="7"/>
  <c r="G63" i="7"/>
  <c r="AE62" i="7"/>
  <c r="AD62" i="7"/>
  <c r="AC62" i="7"/>
  <c r="AB62" i="7"/>
  <c r="Q62" i="7" s="1"/>
  <c r="AA62" i="7"/>
  <c r="P62" i="7"/>
  <c r="AE61" i="7"/>
  <c r="AD61" i="7"/>
  <c r="AC61" i="7"/>
  <c r="AB61" i="7"/>
  <c r="AA61" i="7"/>
  <c r="Q61" i="7" s="1"/>
  <c r="P61" i="7"/>
  <c r="P60" i="7"/>
  <c r="K60" i="7"/>
  <c r="J60" i="7"/>
  <c r="I60" i="7"/>
  <c r="H60" i="7"/>
  <c r="G60" i="7"/>
  <c r="AE59" i="7"/>
  <c r="AD59" i="7"/>
  <c r="AC59" i="7"/>
  <c r="AB59" i="7"/>
  <c r="AA59" i="7"/>
  <c r="Q59" i="7" s="1"/>
  <c r="X59" i="7"/>
  <c r="W59" i="7"/>
  <c r="V59" i="7"/>
  <c r="U59" i="7"/>
  <c r="T59" i="7"/>
  <c r="AE58" i="7"/>
  <c r="AD58" i="7"/>
  <c r="AC58" i="7"/>
  <c r="AB58" i="7"/>
  <c r="AA58" i="7"/>
  <c r="X58" i="7"/>
  <c r="W58" i="7"/>
  <c r="V58" i="7"/>
  <c r="U58" i="7"/>
  <c r="T58" i="7"/>
  <c r="AE57" i="7"/>
  <c r="AD57" i="7"/>
  <c r="AC57" i="7"/>
  <c r="AB57" i="7"/>
  <c r="Q57" i="7" s="1"/>
  <c r="AA57" i="7"/>
  <c r="X57" i="7"/>
  <c r="W57" i="7"/>
  <c r="V57" i="7"/>
  <c r="U57" i="7"/>
  <c r="P57" i="7" s="1"/>
  <c r="T57" i="7"/>
  <c r="K56" i="7"/>
  <c r="J56" i="7"/>
  <c r="I56" i="7"/>
  <c r="H56" i="7"/>
  <c r="G56" i="7"/>
  <c r="AE55" i="7"/>
  <c r="AD55" i="7"/>
  <c r="AC55" i="7"/>
  <c r="AB55" i="7"/>
  <c r="AA55" i="7"/>
  <c r="Q55" i="7" s="1"/>
  <c r="X55" i="7"/>
  <c r="W55" i="7"/>
  <c r="V55" i="7"/>
  <c r="U55" i="7"/>
  <c r="T55" i="7"/>
  <c r="AE54" i="7"/>
  <c r="AD54" i="7"/>
  <c r="AC54" i="7"/>
  <c r="AB54" i="7"/>
  <c r="AA54" i="7"/>
  <c r="Q54" i="7" s="1"/>
  <c r="X54" i="7"/>
  <c r="W54" i="7"/>
  <c r="V54" i="7"/>
  <c r="U54" i="7"/>
  <c r="T54" i="7"/>
  <c r="P54" i="7"/>
  <c r="B54" i="7"/>
  <c r="B55" i="7" s="1"/>
  <c r="B56" i="7" s="1"/>
  <c r="B57" i="7" s="1"/>
  <c r="B58" i="7" s="1"/>
  <c r="B59" i="7" s="1"/>
  <c r="B60" i="7" s="1"/>
  <c r="B61" i="7" s="1"/>
  <c r="B62" i="7" s="1"/>
  <c r="B63" i="7" s="1"/>
  <c r="B64" i="7" s="1"/>
  <c r="B65" i="7" s="1"/>
  <c r="B66" i="7" s="1"/>
  <c r="B67" i="7" s="1"/>
  <c r="B68" i="7" s="1"/>
  <c r="B69" i="7" s="1"/>
  <c r="AE53" i="7"/>
  <c r="AD53" i="7"/>
  <c r="AC53" i="7"/>
  <c r="AB53" i="7"/>
  <c r="Q53" i="7" s="1"/>
  <c r="AA53" i="7"/>
  <c r="X53" i="7"/>
  <c r="W53" i="7"/>
  <c r="V53" i="7"/>
  <c r="P53" i="7" s="1"/>
  <c r="U53" i="7"/>
  <c r="T53" i="7"/>
  <c r="K50" i="7"/>
  <c r="J50" i="7"/>
  <c r="I50" i="7"/>
  <c r="H50" i="7"/>
  <c r="G50" i="7"/>
  <c r="AE49" i="7"/>
  <c r="AD49" i="7"/>
  <c r="AC49" i="7"/>
  <c r="AB49" i="7"/>
  <c r="Q49" i="7" s="1"/>
  <c r="AA49" i="7"/>
  <c r="P49" i="7"/>
  <c r="AE48" i="7"/>
  <c r="AD48" i="7"/>
  <c r="AC48" i="7"/>
  <c r="AB48" i="7"/>
  <c r="AA48" i="7"/>
  <c r="Q48" i="7" s="1"/>
  <c r="P48" i="7"/>
  <c r="K47" i="7"/>
  <c r="J47" i="7"/>
  <c r="I47" i="7"/>
  <c r="H47" i="7"/>
  <c r="G47" i="7"/>
  <c r="AE46" i="7"/>
  <c r="AD46" i="7"/>
  <c r="AC46" i="7"/>
  <c r="AB46" i="7"/>
  <c r="Q46" i="7" s="1"/>
  <c r="AA46" i="7"/>
  <c r="P46" i="7"/>
  <c r="AE45" i="7"/>
  <c r="AD45" i="7"/>
  <c r="AC45" i="7"/>
  <c r="AB45" i="7"/>
  <c r="Q45" i="7" s="1"/>
  <c r="AA45" i="7"/>
  <c r="P45" i="7"/>
  <c r="K44" i="7"/>
  <c r="J44" i="7"/>
  <c r="I44" i="7"/>
  <c r="H44" i="7"/>
  <c r="G44" i="7"/>
  <c r="AE43" i="7"/>
  <c r="AD43" i="7"/>
  <c r="AC43" i="7"/>
  <c r="AB43" i="7"/>
  <c r="AA43" i="7"/>
  <c r="Q43" i="7"/>
  <c r="P43" i="7"/>
  <c r="AE42" i="7"/>
  <c r="AD42" i="7"/>
  <c r="AC42" i="7"/>
  <c r="AB42" i="7"/>
  <c r="AA42" i="7"/>
  <c r="Q42" i="7"/>
  <c r="P42" i="7"/>
  <c r="P41" i="7"/>
  <c r="K41" i="7"/>
  <c r="J41" i="7"/>
  <c r="I41" i="7"/>
  <c r="H41" i="7"/>
  <c r="G41" i="7"/>
  <c r="AE40" i="7"/>
  <c r="AD40" i="7"/>
  <c r="Q40" i="7" s="1"/>
  <c r="AC40" i="7"/>
  <c r="AB40" i="7"/>
  <c r="AA40" i="7"/>
  <c r="X40" i="7"/>
  <c r="W40" i="7"/>
  <c r="V40" i="7"/>
  <c r="U40" i="7"/>
  <c r="T40" i="7"/>
  <c r="AE39" i="7"/>
  <c r="AD39" i="7"/>
  <c r="AC39" i="7"/>
  <c r="AB39" i="7"/>
  <c r="AA39" i="7"/>
  <c r="Q39" i="7" s="1"/>
  <c r="X39" i="7"/>
  <c r="W39" i="7"/>
  <c r="V39" i="7"/>
  <c r="U39" i="7"/>
  <c r="T39" i="7"/>
  <c r="P39" i="7"/>
  <c r="AE38" i="7"/>
  <c r="AD38" i="7"/>
  <c r="AC38" i="7"/>
  <c r="AB38" i="7"/>
  <c r="AA38" i="7"/>
  <c r="X38" i="7"/>
  <c r="W38" i="7"/>
  <c r="V38" i="7"/>
  <c r="U38" i="7"/>
  <c r="P38" i="7" s="1"/>
  <c r="T38" i="7"/>
  <c r="K37" i="7"/>
  <c r="J37" i="7"/>
  <c r="I37" i="7"/>
  <c r="H37" i="7"/>
  <c r="G37" i="7"/>
  <c r="AE36" i="7"/>
  <c r="AD36" i="7"/>
  <c r="AC36" i="7"/>
  <c r="AB36" i="7"/>
  <c r="AA36" i="7"/>
  <c r="Q36" i="7" s="1"/>
  <c r="X36" i="7"/>
  <c r="W36" i="7"/>
  <c r="V36" i="7"/>
  <c r="U36" i="7"/>
  <c r="T36" i="7"/>
  <c r="P36" i="7"/>
  <c r="AE35" i="7"/>
  <c r="AD35" i="7"/>
  <c r="AC35" i="7"/>
  <c r="AB35" i="7"/>
  <c r="AA35" i="7"/>
  <c r="Q35" i="7" s="1"/>
  <c r="X35" i="7"/>
  <c r="W35" i="7"/>
  <c r="V35" i="7"/>
  <c r="U35" i="7"/>
  <c r="P35" i="7" s="1"/>
  <c r="T35" i="7"/>
  <c r="B35" i="7"/>
  <c r="B36" i="7" s="1"/>
  <c r="B37" i="7" s="1"/>
  <c r="B38" i="7" s="1"/>
  <c r="B39" i="7" s="1"/>
  <c r="B40" i="7" s="1"/>
  <c r="B41" i="7" s="1"/>
  <c r="B42" i="7" s="1"/>
  <c r="B43" i="7" s="1"/>
  <c r="B44" i="7" s="1"/>
  <c r="B45" i="7" s="1"/>
  <c r="B46" i="7" s="1"/>
  <c r="B47" i="7" s="1"/>
  <c r="B48" i="7" s="1"/>
  <c r="B49" i="7" s="1"/>
  <c r="B50" i="7" s="1"/>
  <c r="AE34" i="7"/>
  <c r="AD34" i="7"/>
  <c r="AC34" i="7"/>
  <c r="AB34" i="7"/>
  <c r="Q34" i="7" s="1"/>
  <c r="AA34" i="7"/>
  <c r="X34" i="7"/>
  <c r="W34" i="7"/>
  <c r="V34" i="7"/>
  <c r="U34" i="7"/>
  <c r="T34" i="7"/>
  <c r="P34" i="7" s="1"/>
  <c r="AE31" i="7"/>
  <c r="AD31" i="7"/>
  <c r="AC31" i="7"/>
  <c r="AB31" i="7"/>
  <c r="Q31" i="7" s="1"/>
  <c r="AA31" i="7"/>
  <c r="X31" i="7"/>
  <c r="W31" i="7"/>
  <c r="V31" i="7"/>
  <c r="P31" i="7" s="1"/>
  <c r="U31" i="7"/>
  <c r="T31" i="7"/>
  <c r="AE30" i="7"/>
  <c r="AD30" i="7"/>
  <c r="AC30" i="7"/>
  <c r="Q30" i="7" s="1"/>
  <c r="AB30" i="7"/>
  <c r="AA30" i="7"/>
  <c r="X30" i="7"/>
  <c r="W30" i="7"/>
  <c r="V30" i="7"/>
  <c r="U30" i="7"/>
  <c r="T30" i="7"/>
  <c r="P30" i="7" s="1"/>
  <c r="AE29" i="7"/>
  <c r="AD29" i="7"/>
  <c r="AC29" i="7"/>
  <c r="AB29" i="7"/>
  <c r="Q29" i="7" s="1"/>
  <c r="AA29" i="7"/>
  <c r="P29" i="7"/>
  <c r="AE28" i="7"/>
  <c r="AD28" i="7"/>
  <c r="AC28" i="7"/>
  <c r="AB28" i="7"/>
  <c r="AA28" i="7"/>
  <c r="Q28" i="7" s="1"/>
  <c r="P28" i="7"/>
  <c r="AE27" i="7"/>
  <c r="AD27" i="7"/>
  <c r="Q27" i="7" s="1"/>
  <c r="AC27" i="7"/>
  <c r="AB27" i="7"/>
  <c r="AA27" i="7"/>
  <c r="P27" i="7"/>
  <c r="AE26" i="7"/>
  <c r="AD26" i="7"/>
  <c r="AC26" i="7"/>
  <c r="AB26" i="7"/>
  <c r="AA26" i="7"/>
  <c r="X26" i="7"/>
  <c r="W26" i="7"/>
  <c r="V26" i="7"/>
  <c r="U26" i="7"/>
  <c r="T26" i="7"/>
  <c r="P26" i="7"/>
  <c r="AE25" i="7"/>
  <c r="AD25" i="7"/>
  <c r="AC25" i="7"/>
  <c r="AB25" i="7"/>
  <c r="AA25" i="7"/>
  <c r="Q25" i="7" s="1"/>
  <c r="X25" i="7"/>
  <c r="W25" i="7"/>
  <c r="V25" i="7"/>
  <c r="U25" i="7"/>
  <c r="T25" i="7"/>
  <c r="AE24" i="7"/>
  <c r="AD24" i="7"/>
  <c r="AC24" i="7"/>
  <c r="AB24" i="7"/>
  <c r="Q24" i="7" s="1"/>
  <c r="AA24" i="7"/>
  <c r="X24" i="7"/>
  <c r="W24" i="7"/>
  <c r="V24" i="7"/>
  <c r="U24" i="7"/>
  <c r="T24" i="7"/>
  <c r="P24" i="7"/>
  <c r="AE23" i="7"/>
  <c r="AD23" i="7"/>
  <c r="AC23" i="7"/>
  <c r="AB23" i="7"/>
  <c r="AA23" i="7"/>
  <c r="Q23" i="7" s="1"/>
  <c r="X23" i="7"/>
  <c r="W23" i="7"/>
  <c r="V23" i="7"/>
  <c r="U23" i="7"/>
  <c r="T23" i="7"/>
  <c r="B23" i="7"/>
  <c r="B24" i="7" s="1"/>
  <c r="B25" i="7" s="1"/>
  <c r="B26" i="7" s="1"/>
  <c r="B27" i="7" s="1"/>
  <c r="B28" i="7" s="1"/>
  <c r="B29" i="7" s="1"/>
  <c r="B30" i="7" s="1"/>
  <c r="B31" i="7" s="1"/>
  <c r="AE22" i="7"/>
  <c r="AD22" i="7"/>
  <c r="AC22" i="7"/>
  <c r="AB22" i="7"/>
  <c r="AA22" i="7"/>
  <c r="X22" i="7"/>
  <c r="W22" i="7"/>
  <c r="V22" i="7"/>
  <c r="U22" i="7"/>
  <c r="T22" i="7"/>
  <c r="B22" i="7"/>
  <c r="AE21" i="7"/>
  <c r="AD21" i="7"/>
  <c r="AC21" i="7"/>
  <c r="AB21" i="7"/>
  <c r="AA21" i="7"/>
  <c r="Q21" i="7" s="1"/>
  <c r="X21" i="7"/>
  <c r="W21" i="7"/>
  <c r="V21" i="7"/>
  <c r="U21" i="7"/>
  <c r="P21" i="7" s="1"/>
  <c r="T21" i="7"/>
  <c r="AE18" i="7"/>
  <c r="AD18" i="7"/>
  <c r="AC18" i="7"/>
  <c r="AB18" i="7"/>
  <c r="AA18" i="7"/>
  <c r="Q18" i="7" s="1"/>
  <c r="X18" i="7"/>
  <c r="W18" i="7"/>
  <c r="V18" i="7"/>
  <c r="U18" i="7"/>
  <c r="P18" i="7" s="1"/>
  <c r="T18" i="7"/>
  <c r="AE17" i="7"/>
  <c r="AD17" i="7"/>
  <c r="AC17" i="7"/>
  <c r="AB17" i="7"/>
  <c r="AA17" i="7"/>
  <c r="X17" i="7"/>
  <c r="W17" i="7"/>
  <c r="V17" i="7"/>
  <c r="U17" i="7"/>
  <c r="T17" i="7"/>
  <c r="P17" i="7" s="1"/>
  <c r="Q17" i="7"/>
  <c r="AE16" i="7"/>
  <c r="AD16" i="7"/>
  <c r="AC16" i="7"/>
  <c r="AB16" i="7"/>
  <c r="AA16" i="7"/>
  <c r="Q16" i="7" s="1"/>
  <c r="P16" i="7"/>
  <c r="AE15" i="7"/>
  <c r="AD15" i="7"/>
  <c r="AC15" i="7"/>
  <c r="AB15" i="7"/>
  <c r="AA15" i="7"/>
  <c r="Q15" i="7"/>
  <c r="P15" i="7"/>
  <c r="AE14" i="7"/>
  <c r="AD14" i="7"/>
  <c r="AC14" i="7"/>
  <c r="AB14" i="7"/>
  <c r="AA14" i="7"/>
  <c r="Q14" i="7"/>
  <c r="P14" i="7"/>
  <c r="AE13" i="7"/>
  <c r="AD13" i="7"/>
  <c r="AC13" i="7"/>
  <c r="AB13" i="7"/>
  <c r="AA13" i="7"/>
  <c r="Q13" i="7" s="1"/>
  <c r="X13" i="7"/>
  <c r="W13" i="7"/>
  <c r="V13" i="7"/>
  <c r="U13" i="7"/>
  <c r="T13" i="7"/>
  <c r="AE12" i="7"/>
  <c r="AD12" i="7"/>
  <c r="AC12" i="7"/>
  <c r="AB12" i="7"/>
  <c r="AA12" i="7"/>
  <c r="X12" i="7"/>
  <c r="W12" i="7"/>
  <c r="V12" i="7"/>
  <c r="U12" i="7"/>
  <c r="T12" i="7"/>
  <c r="P12" i="7"/>
  <c r="AE11" i="7"/>
  <c r="AD11" i="7"/>
  <c r="AC11" i="7"/>
  <c r="AB11" i="7"/>
  <c r="AA11" i="7"/>
  <c r="Q11" i="7" s="1"/>
  <c r="X11" i="7"/>
  <c r="W11" i="7"/>
  <c r="V11" i="7"/>
  <c r="U11" i="7"/>
  <c r="P11" i="7" s="1"/>
  <c r="T11" i="7"/>
  <c r="B11" i="7"/>
  <c r="B12" i="7" s="1"/>
  <c r="B13" i="7" s="1"/>
  <c r="B14" i="7" s="1"/>
  <c r="B15" i="7" s="1"/>
  <c r="B16" i="7" s="1"/>
  <c r="B17" i="7" s="1"/>
  <c r="B18" i="7" s="1"/>
  <c r="AE10" i="7"/>
  <c r="AD10" i="7"/>
  <c r="AC10" i="7"/>
  <c r="AB10" i="7"/>
  <c r="Q10" i="7" s="1"/>
  <c r="AA10" i="7"/>
  <c r="X10" i="7"/>
  <c r="W10" i="7"/>
  <c r="V10" i="7"/>
  <c r="U10" i="7"/>
  <c r="T10" i="7"/>
  <c r="P10" i="7"/>
  <c r="AE9" i="7"/>
  <c r="AD9" i="7"/>
  <c r="AC9" i="7"/>
  <c r="AB9" i="7"/>
  <c r="AA9" i="7"/>
  <c r="Q9" i="7" s="1"/>
  <c r="X9" i="7"/>
  <c r="W9" i="7"/>
  <c r="V9" i="7"/>
  <c r="U9" i="7"/>
  <c r="T9" i="7"/>
  <c r="B9" i="7"/>
  <c r="B10" i="7" s="1"/>
  <c r="AE8" i="7"/>
  <c r="AD8" i="7"/>
  <c r="AC8" i="7"/>
  <c r="AB8" i="7"/>
  <c r="AA8" i="7"/>
  <c r="Q8" i="7" s="1"/>
  <c r="X8" i="7"/>
  <c r="W8" i="7"/>
  <c r="V8" i="7"/>
  <c r="U8" i="7"/>
  <c r="T8" i="7"/>
  <c r="P8" i="7"/>
  <c r="P13" i="7" l="1"/>
  <c r="P23" i="7"/>
  <c r="P25" i="7"/>
  <c r="Q26" i="7"/>
  <c r="P40" i="7"/>
  <c r="P59" i="7"/>
  <c r="P89" i="7"/>
  <c r="Q100" i="7"/>
  <c r="P115" i="7"/>
  <c r="I205" i="7"/>
  <c r="P9" i="7"/>
  <c r="Q12" i="7"/>
  <c r="Q22" i="7"/>
  <c r="Q58" i="7"/>
  <c r="Q88" i="7"/>
  <c r="Q96" i="7"/>
  <c r="Q114" i="7"/>
  <c r="J167" i="7"/>
  <c r="I186" i="7"/>
  <c r="G189" i="7"/>
  <c r="P22" i="7"/>
  <c r="P58" i="7"/>
  <c r="P88" i="7"/>
  <c r="Q98" i="7"/>
  <c r="J200" i="7"/>
  <c r="Q65" i="7"/>
  <c r="P101" i="7"/>
  <c r="Q104" i="7"/>
  <c r="J163" i="7"/>
  <c r="J182" i="7"/>
  <c r="K200" i="7"/>
  <c r="AA131" i="7"/>
  <c r="Q38" i="7"/>
  <c r="H176" i="7"/>
  <c r="P55" i="7"/>
  <c r="Q73" i="7"/>
  <c r="P82" i="7"/>
  <c r="Q85" i="7"/>
  <c r="P121" i="7"/>
  <c r="I176" i="7"/>
  <c r="X33" i="3" l="1"/>
  <c r="T29" i="1"/>
  <c r="C91" i="5" l="1"/>
  <c r="C83" i="5"/>
  <c r="C75" i="5"/>
  <c r="C73" i="5"/>
  <c r="C57" i="5"/>
  <c r="DX43" i="5"/>
  <c r="DS38" i="5"/>
  <c r="BQ38" i="5"/>
  <c r="AY38" i="5"/>
  <c r="DS37" i="5"/>
  <c r="DJ37" i="5"/>
  <c r="DA37" i="5"/>
  <c r="CR37" i="5"/>
  <c r="CI37" i="5"/>
  <c r="BZ37" i="5"/>
  <c r="BZ38" i="5" s="1"/>
  <c r="BQ37" i="5"/>
  <c r="BH37" i="5"/>
  <c r="BH38" i="5" s="1"/>
  <c r="AY37" i="5"/>
  <c r="AP37" i="5"/>
  <c r="AG37" i="5"/>
  <c r="X37" i="5"/>
  <c r="O37" i="5"/>
  <c r="DX36" i="5"/>
  <c r="DS34" i="5"/>
  <c r="DJ34" i="5"/>
  <c r="DJ38" i="5" s="1"/>
  <c r="DA34" i="5"/>
  <c r="DA38" i="5" s="1"/>
  <c r="CR34" i="5"/>
  <c r="CR38" i="5" s="1"/>
  <c r="CI34" i="5"/>
  <c r="CI38" i="5" s="1"/>
  <c r="BZ34" i="5"/>
  <c r="BQ34" i="5"/>
  <c r="BH34" i="5"/>
  <c r="AY34" i="5"/>
  <c r="AP34" i="5"/>
  <c r="AP38" i="5" s="1"/>
  <c r="AG34" i="5"/>
  <c r="AG38" i="5" s="1"/>
  <c r="X34" i="5"/>
  <c r="X38" i="5" s="1"/>
  <c r="O34" i="5"/>
  <c r="O38" i="5" s="1"/>
  <c r="DX32" i="5"/>
  <c r="DR29" i="5"/>
  <c r="DN29" i="5"/>
  <c r="DI29" i="5"/>
  <c r="DE29" i="5"/>
  <c r="DJ29" i="5" s="1"/>
  <c r="CZ29" i="5"/>
  <c r="CV29" i="5"/>
  <c r="DA29" i="5" s="1"/>
  <c r="CQ29" i="5"/>
  <c r="CR29" i="5" s="1"/>
  <c r="CM29" i="5"/>
  <c r="CH29" i="5"/>
  <c r="CD29" i="5"/>
  <c r="BY29" i="5"/>
  <c r="BU29" i="5"/>
  <c r="BP29" i="5"/>
  <c r="BQ29" i="5" s="1"/>
  <c r="BL29" i="5"/>
  <c r="BG29" i="5"/>
  <c r="BH29" i="5" s="1"/>
  <c r="BC29" i="5"/>
  <c r="AX29" i="5"/>
  <c r="AT29" i="5"/>
  <c r="AO29" i="5"/>
  <c r="AP29" i="5" s="1"/>
  <c r="AK29" i="5"/>
  <c r="AG29" i="5"/>
  <c r="AF29" i="5"/>
  <c r="AB29" i="5"/>
  <c r="X29" i="5"/>
  <c r="W29" i="5"/>
  <c r="S29" i="5"/>
  <c r="O29" i="5"/>
  <c r="N29" i="5"/>
  <c r="J29" i="5"/>
  <c r="DR26" i="5"/>
  <c r="DN26" i="5"/>
  <c r="DS26" i="5" s="1"/>
  <c r="DJ26" i="5"/>
  <c r="DI26" i="5"/>
  <c r="DE26" i="5"/>
  <c r="DA26" i="5"/>
  <c r="CZ26" i="5"/>
  <c r="CV26" i="5"/>
  <c r="CQ26" i="5"/>
  <c r="CM26" i="5"/>
  <c r="CI26" i="5"/>
  <c r="CH26" i="5"/>
  <c r="CD26" i="5"/>
  <c r="BY26" i="5"/>
  <c r="BU26" i="5"/>
  <c r="BP26" i="5"/>
  <c r="BL26" i="5"/>
  <c r="BG26" i="5"/>
  <c r="BH26" i="5" s="1"/>
  <c r="BC26" i="5"/>
  <c r="AX26" i="5"/>
  <c r="AT26" i="5"/>
  <c r="AY26" i="5" s="1"/>
  <c r="AO26" i="5"/>
  <c r="AP26" i="5" s="1"/>
  <c r="AK26" i="5"/>
  <c r="AF26" i="5"/>
  <c r="AB26" i="5"/>
  <c r="AG26" i="5" s="1"/>
  <c r="W26" i="5"/>
  <c r="X26" i="5" s="1"/>
  <c r="S26" i="5"/>
  <c r="O26" i="5"/>
  <c r="N26" i="5"/>
  <c r="J26" i="5"/>
  <c r="DQ25" i="5"/>
  <c r="DP25" i="5"/>
  <c r="DL25" i="5"/>
  <c r="DH25" i="5"/>
  <c r="DG25" i="5"/>
  <c r="DB25" i="5"/>
  <c r="CY25" i="5"/>
  <c r="CX25" i="5"/>
  <c r="CT25" i="5"/>
  <c r="CL25" i="5"/>
  <c r="CJ25" i="5"/>
  <c r="CF25" i="5"/>
  <c r="CB25" i="5"/>
  <c r="BX25" i="5"/>
  <c r="BV25" i="5"/>
  <c r="BT25" i="5"/>
  <c r="BS25" i="5"/>
  <c r="BU25" i="5" s="1"/>
  <c r="BR25" i="5"/>
  <c r="BN25" i="5"/>
  <c r="BJ25" i="5"/>
  <c r="BF25" i="5"/>
  <c r="BD25" i="5"/>
  <c r="AV25" i="5"/>
  <c r="AR25" i="5"/>
  <c r="AN25" i="5"/>
  <c r="AJ25" i="5"/>
  <c r="AH25" i="5"/>
  <c r="AD25" i="5"/>
  <c r="Z25" i="5"/>
  <c r="T25" i="5"/>
  <c r="R25" i="5"/>
  <c r="Q25" i="5"/>
  <c r="P25" i="5"/>
  <c r="H25" i="5"/>
  <c r="DR24" i="5"/>
  <c r="DS24" i="5" s="1"/>
  <c r="DN24" i="5"/>
  <c r="DJ24" i="5"/>
  <c r="DI24" i="5"/>
  <c r="DE24" i="5"/>
  <c r="CZ24" i="5"/>
  <c r="DA24" i="5" s="1"/>
  <c r="CV24" i="5"/>
  <c r="CR24" i="5"/>
  <c r="CQ24" i="5"/>
  <c r="CM24" i="5"/>
  <c r="CH24" i="5"/>
  <c r="CI24" i="5" s="1"/>
  <c r="CD24" i="5"/>
  <c r="DR23" i="5"/>
  <c r="DN23" i="5"/>
  <c r="DJ23" i="5"/>
  <c r="DI23" i="5"/>
  <c r="DE23" i="5"/>
  <c r="CZ23" i="5"/>
  <c r="CV23" i="5"/>
  <c r="CQ23" i="5"/>
  <c r="CR23" i="5" s="1"/>
  <c r="CM23" i="5"/>
  <c r="CH23" i="5"/>
  <c r="CI23" i="5" s="1"/>
  <c r="CD23" i="5"/>
  <c r="BZ23" i="5"/>
  <c r="BY23" i="5"/>
  <c r="BU23" i="5"/>
  <c r="BP23" i="5"/>
  <c r="BQ23" i="5" s="1"/>
  <c r="BL23" i="5"/>
  <c r="BG23" i="5"/>
  <c r="BC23" i="5"/>
  <c r="BH23" i="5" s="1"/>
  <c r="AX23" i="5"/>
  <c r="AY23" i="5" s="1"/>
  <c r="AT23" i="5"/>
  <c r="AO23" i="5"/>
  <c r="AK23" i="5"/>
  <c r="AP23" i="5" s="1"/>
  <c r="DR22" i="5"/>
  <c r="DS22" i="5" s="1"/>
  <c r="DN22" i="5"/>
  <c r="DJ22" i="5"/>
  <c r="DI22" i="5"/>
  <c r="DE22" i="5"/>
  <c r="DA22" i="5"/>
  <c r="CZ22" i="5"/>
  <c r="CV22" i="5"/>
  <c r="CQ22" i="5"/>
  <c r="CM22" i="5"/>
  <c r="CR22" i="5" s="1"/>
  <c r="CH22" i="5"/>
  <c r="CD22" i="5"/>
  <c r="CI22" i="5" s="1"/>
  <c r="BY22" i="5"/>
  <c r="BZ22" i="5" s="1"/>
  <c r="BU22" i="5"/>
  <c r="BP22" i="5"/>
  <c r="BL22" i="5"/>
  <c r="BQ22" i="5" s="1"/>
  <c r="BG22" i="5"/>
  <c r="BH22" i="5" s="1"/>
  <c r="BC22" i="5"/>
  <c r="AX22" i="5"/>
  <c r="AY22" i="5" s="1"/>
  <c r="AT22" i="5"/>
  <c r="AP22" i="5"/>
  <c r="AO22" i="5"/>
  <c r="AK22" i="5"/>
  <c r="AF22" i="5"/>
  <c r="AB22" i="5"/>
  <c r="AG22" i="5" s="1"/>
  <c r="W22" i="5"/>
  <c r="S22" i="5"/>
  <c r="O22" i="5"/>
  <c r="N22" i="5"/>
  <c r="J22" i="5"/>
  <c r="DQ20" i="5"/>
  <c r="DP20" i="5"/>
  <c r="DO20" i="5"/>
  <c r="DR20" i="5" s="1"/>
  <c r="DH20" i="5"/>
  <c r="DG20" i="5"/>
  <c r="DF20" i="5"/>
  <c r="DB20" i="5"/>
  <c r="CX20" i="5"/>
  <c r="CT20" i="5"/>
  <c r="CP20" i="5"/>
  <c r="CL20" i="5"/>
  <c r="CJ20" i="5"/>
  <c r="CB20" i="5"/>
  <c r="BX20" i="5"/>
  <c r="BV20" i="5"/>
  <c r="BT20" i="5"/>
  <c r="BR20" i="5"/>
  <c r="BN20" i="5"/>
  <c r="BM20" i="5"/>
  <c r="BJ20" i="5"/>
  <c r="BF20" i="5"/>
  <c r="BD20" i="5"/>
  <c r="BB20" i="5"/>
  <c r="AV20" i="5"/>
  <c r="AU20" i="5"/>
  <c r="AR20" i="5"/>
  <c r="AN20" i="5"/>
  <c r="AJ20" i="5"/>
  <c r="AH20" i="5"/>
  <c r="Z20" i="5"/>
  <c r="R20" i="5"/>
  <c r="P20" i="5"/>
  <c r="L20" i="5"/>
  <c r="H20" i="5"/>
  <c r="DR19" i="5"/>
  <c r="DS19" i="5" s="1"/>
  <c r="DN19" i="5"/>
  <c r="DI19" i="5"/>
  <c r="DJ19" i="5" s="1"/>
  <c r="DE19" i="5"/>
  <c r="DA19" i="5"/>
  <c r="CZ19" i="5"/>
  <c r="CV19" i="5"/>
  <c r="CR19" i="5"/>
  <c r="CQ19" i="5"/>
  <c r="CM19" i="5"/>
  <c r="CH19" i="5"/>
  <c r="CD19" i="5"/>
  <c r="CI19" i="5" s="1"/>
  <c r="BY19" i="5"/>
  <c r="BU19" i="5"/>
  <c r="BZ19" i="5" s="1"/>
  <c r="BP19" i="5"/>
  <c r="BQ19" i="5" s="1"/>
  <c r="BL19" i="5"/>
  <c r="BG19" i="5"/>
  <c r="BC19" i="5"/>
  <c r="BH19" i="5" s="1"/>
  <c r="AX19" i="5"/>
  <c r="AY19" i="5" s="1"/>
  <c r="AT19" i="5"/>
  <c r="AO19" i="5"/>
  <c r="AK19" i="5"/>
  <c r="AG19" i="5"/>
  <c r="AF19" i="5"/>
  <c r="AB19" i="5"/>
  <c r="W19" i="5"/>
  <c r="S19" i="5"/>
  <c r="X19" i="5" s="1"/>
  <c r="N19" i="5"/>
  <c r="O19" i="5" s="1"/>
  <c r="J19" i="5"/>
  <c r="DQ17" i="5"/>
  <c r="DP17" i="5"/>
  <c r="DO17" i="5"/>
  <c r="DN17" i="5"/>
  <c r="DM17" i="5"/>
  <c r="DL17" i="5"/>
  <c r="DL20" i="5" s="1"/>
  <c r="DK17" i="5"/>
  <c r="DH17" i="5"/>
  <c r="DG17" i="5"/>
  <c r="DF17" i="5"/>
  <c r="DD17" i="5"/>
  <c r="DC17" i="5"/>
  <c r="DB17" i="5"/>
  <c r="CY17" i="5"/>
  <c r="CY20" i="5" s="1"/>
  <c r="CX17" i="5"/>
  <c r="CW17" i="5"/>
  <c r="CU17" i="5"/>
  <c r="CT17" i="5"/>
  <c r="CS17" i="5"/>
  <c r="CP17" i="5"/>
  <c r="CP25" i="5" s="1"/>
  <c r="CO17" i="5"/>
  <c r="CN17" i="5"/>
  <c r="CL17" i="5"/>
  <c r="CK17" i="5"/>
  <c r="CJ17" i="5"/>
  <c r="CG17" i="5"/>
  <c r="CF17" i="5"/>
  <c r="CF20" i="5" s="1"/>
  <c r="CE17" i="5"/>
  <c r="CC17" i="5"/>
  <c r="CC20" i="5" s="1"/>
  <c r="CB17" i="5"/>
  <c r="CA17" i="5"/>
  <c r="BY17" i="5"/>
  <c r="BZ17" i="5" s="1"/>
  <c r="BX17" i="5"/>
  <c r="BW17" i="5"/>
  <c r="BV17" i="5"/>
  <c r="BU17" i="5"/>
  <c r="BT17" i="5"/>
  <c r="BS17" i="5"/>
  <c r="BS20" i="5" s="1"/>
  <c r="BR17" i="5"/>
  <c r="BO17" i="5"/>
  <c r="BN17" i="5"/>
  <c r="BM17" i="5"/>
  <c r="BK17" i="5"/>
  <c r="BJ17" i="5"/>
  <c r="BI17" i="5"/>
  <c r="BF17" i="5"/>
  <c r="BE17" i="5"/>
  <c r="BD17" i="5"/>
  <c r="BB17" i="5"/>
  <c r="BB25" i="5" s="1"/>
  <c r="BA17" i="5"/>
  <c r="AZ17" i="5"/>
  <c r="AZ20" i="5" s="1"/>
  <c r="AW17" i="5"/>
  <c r="AV17" i="5"/>
  <c r="AU17" i="5"/>
  <c r="AU25" i="5" s="1"/>
  <c r="AS17" i="5"/>
  <c r="AR17" i="5"/>
  <c r="AQ17" i="5"/>
  <c r="AN17" i="5"/>
  <c r="AM17" i="5"/>
  <c r="AL17" i="5"/>
  <c r="AK17" i="5"/>
  <c r="AJ17" i="5"/>
  <c r="AI17" i="5"/>
  <c r="AH17" i="5"/>
  <c r="AE17" i="5"/>
  <c r="AE20" i="5" s="1"/>
  <c r="AD17" i="5"/>
  <c r="AD20" i="5" s="1"/>
  <c r="AC17" i="5"/>
  <c r="AA17" i="5"/>
  <c r="Z17" i="5"/>
  <c r="Y17" i="5"/>
  <c r="V17" i="5"/>
  <c r="U17" i="5"/>
  <c r="T17" i="5"/>
  <c r="S17" i="5"/>
  <c r="R17" i="5"/>
  <c r="Q17" i="5"/>
  <c r="Q20" i="5" s="1"/>
  <c r="P17" i="5"/>
  <c r="N17" i="5"/>
  <c r="M17" i="5"/>
  <c r="L17" i="5"/>
  <c r="L25" i="5" s="1"/>
  <c r="K17" i="5"/>
  <c r="I17" i="5"/>
  <c r="H17" i="5"/>
  <c r="G17" i="5"/>
  <c r="DR16" i="5"/>
  <c r="DS16" i="5" s="1"/>
  <c r="DN16" i="5"/>
  <c r="DI16" i="5"/>
  <c r="DJ16" i="5" s="1"/>
  <c r="DE16" i="5"/>
  <c r="DA16" i="5"/>
  <c r="CZ16" i="5"/>
  <c r="CV16" i="5"/>
  <c r="CR16" i="5"/>
  <c r="CQ16" i="5"/>
  <c r="CM16" i="5"/>
  <c r="CI16" i="5"/>
  <c r="CH16" i="5"/>
  <c r="CD16" i="5"/>
  <c r="BY16" i="5"/>
  <c r="BZ16" i="5" s="1"/>
  <c r="BU16" i="5"/>
  <c r="BQ16" i="5"/>
  <c r="BP16" i="5"/>
  <c r="BL16" i="5"/>
  <c r="BG16" i="5"/>
  <c r="BH16" i="5" s="1"/>
  <c r="BC16" i="5"/>
  <c r="AX16" i="5"/>
  <c r="AY16" i="5" s="1"/>
  <c r="AT16" i="5"/>
  <c r="AP16" i="5"/>
  <c r="AO16" i="5"/>
  <c r="AK16" i="5"/>
  <c r="AG16" i="5"/>
  <c r="AF16" i="5"/>
  <c r="AB16" i="5"/>
  <c r="W16" i="5"/>
  <c r="S16" i="5"/>
  <c r="X16" i="5" s="1"/>
  <c r="N16" i="5"/>
  <c r="J16" i="5"/>
  <c r="O16" i="5" s="1"/>
  <c r="DS15" i="5"/>
  <c r="DR15" i="5"/>
  <c r="DN15" i="5"/>
  <c r="DJ15" i="5"/>
  <c r="DI15" i="5"/>
  <c r="DE15" i="5"/>
  <c r="CZ15" i="5"/>
  <c r="CV15" i="5"/>
  <c r="DA15" i="5" s="1"/>
  <c r="CQ15" i="5"/>
  <c r="CM15" i="5"/>
  <c r="CI15" i="5"/>
  <c r="CH15" i="5"/>
  <c r="CD15" i="5"/>
  <c r="BY15" i="5"/>
  <c r="BZ15" i="5" s="1"/>
  <c r="BU15" i="5"/>
  <c r="BQ15" i="5"/>
  <c r="BP15" i="5"/>
  <c r="BL15" i="5"/>
  <c r="BH15" i="5"/>
  <c r="BG15" i="5"/>
  <c r="BC15" i="5"/>
  <c r="AX15" i="5"/>
  <c r="AT15" i="5"/>
  <c r="AY15" i="5" s="1"/>
  <c r="AO15" i="5"/>
  <c r="AK15" i="5"/>
  <c r="AF15" i="5"/>
  <c r="AB15" i="5"/>
  <c r="AG15" i="5" s="1"/>
  <c r="W15" i="5"/>
  <c r="S15" i="5"/>
  <c r="N15" i="5"/>
  <c r="J15" i="5"/>
  <c r="DS14" i="5"/>
  <c r="DR14" i="5"/>
  <c r="DN14" i="5"/>
  <c r="DI14" i="5"/>
  <c r="DJ14" i="5" s="1"/>
  <c r="DE14" i="5"/>
  <c r="DA14" i="5"/>
  <c r="CZ14" i="5"/>
  <c r="CV14" i="5"/>
  <c r="CQ14" i="5"/>
  <c r="CR14" i="5" s="1"/>
  <c r="CM14" i="5"/>
  <c r="CH14" i="5"/>
  <c r="CI14" i="5" s="1"/>
  <c r="CD14" i="5"/>
  <c r="BY14" i="5"/>
  <c r="BZ14" i="5" s="1"/>
  <c r="BU14" i="5"/>
  <c r="BQ14" i="5"/>
  <c r="BP14" i="5"/>
  <c r="BL14" i="5"/>
  <c r="BG14" i="5"/>
  <c r="BC14" i="5"/>
  <c r="BH14" i="5" s="1"/>
  <c r="AX14" i="5"/>
  <c r="AT14" i="5"/>
  <c r="AY14" i="5" s="1"/>
  <c r="AO14" i="5"/>
  <c r="AP14" i="5" s="1"/>
  <c r="AK14" i="5"/>
  <c r="AF14" i="5"/>
  <c r="AB14" i="5"/>
  <c r="AG14" i="5" s="1"/>
  <c r="W14" i="5"/>
  <c r="X14" i="5" s="1"/>
  <c r="S14" i="5"/>
  <c r="O14" i="5"/>
  <c r="N14" i="5"/>
  <c r="J14" i="5"/>
  <c r="DX13" i="5"/>
  <c r="DR13" i="5"/>
  <c r="DS13" i="5" s="1"/>
  <c r="DJ13" i="5"/>
  <c r="DI13" i="5"/>
  <c r="DA13" i="5"/>
  <c r="CZ13" i="5"/>
  <c r="CR13" i="5"/>
  <c r="CQ13" i="5"/>
  <c r="CH13" i="5"/>
  <c r="CI13" i="5" s="1"/>
  <c r="BZ13" i="5"/>
  <c r="BY13" i="5"/>
  <c r="BQ13" i="5"/>
  <c r="BP13" i="5"/>
  <c r="BH13" i="5"/>
  <c r="BG13" i="5"/>
  <c r="AX13" i="5"/>
  <c r="AY13" i="5" s="1"/>
  <c r="AP13" i="5"/>
  <c r="AO13" i="5"/>
  <c r="AG13" i="5"/>
  <c r="AF13" i="5"/>
  <c r="X13" i="5"/>
  <c r="W13" i="5"/>
  <c r="N13" i="5"/>
  <c r="O13" i="5" s="1"/>
  <c r="DX12" i="5"/>
  <c r="DR12" i="5"/>
  <c r="DS12" i="5" s="1"/>
  <c r="DN12" i="5"/>
  <c r="DJ12" i="5"/>
  <c r="DI12" i="5"/>
  <c r="DE12" i="5"/>
  <c r="CZ12" i="5"/>
  <c r="DA12" i="5" s="1"/>
  <c r="CV12" i="5"/>
  <c r="CQ12" i="5"/>
  <c r="CM12" i="5"/>
  <c r="CR12" i="5" s="1"/>
  <c r="CH12" i="5"/>
  <c r="CD12" i="5"/>
  <c r="BY12" i="5"/>
  <c r="BZ12" i="5" s="1"/>
  <c r="BU12" i="5"/>
  <c r="BP12" i="5"/>
  <c r="BQ12" i="5" s="1"/>
  <c r="BL12" i="5"/>
  <c r="BG12" i="5"/>
  <c r="BH12" i="5" s="1"/>
  <c r="BC12" i="5"/>
  <c r="AX12" i="5"/>
  <c r="AY12" i="5" s="1"/>
  <c r="AT12" i="5"/>
  <c r="AO12" i="5"/>
  <c r="AK12" i="5"/>
  <c r="AP12" i="5" s="1"/>
  <c r="AF12" i="5"/>
  <c r="AG12" i="5" s="1"/>
  <c r="AB12" i="5"/>
  <c r="X12" i="5"/>
  <c r="W12" i="5"/>
  <c r="S12" i="5"/>
  <c r="N12" i="5"/>
  <c r="J12" i="5"/>
  <c r="DS11" i="5"/>
  <c r="DR11" i="5"/>
  <c r="DN11" i="5"/>
  <c r="DJ11" i="5"/>
  <c r="DI11" i="5"/>
  <c r="DE11" i="5"/>
  <c r="DA11" i="5"/>
  <c r="CZ11" i="5"/>
  <c r="CV11" i="5"/>
  <c r="CR11" i="5"/>
  <c r="CQ11" i="5"/>
  <c r="CM11" i="5"/>
  <c r="CH11" i="5"/>
  <c r="CI11" i="5" s="1"/>
  <c r="CD11" i="5"/>
  <c r="BZ11" i="5"/>
  <c r="BY11" i="5"/>
  <c r="BU11" i="5"/>
  <c r="BP11" i="5"/>
  <c r="BQ11" i="5" s="1"/>
  <c r="BL11" i="5"/>
  <c r="BG11" i="5"/>
  <c r="BH11" i="5" s="1"/>
  <c r="BC11" i="5"/>
  <c r="AX11" i="5"/>
  <c r="AY11" i="5" s="1"/>
  <c r="AT11" i="5"/>
  <c r="AP11" i="5"/>
  <c r="AO11" i="5"/>
  <c r="AK11" i="5"/>
  <c r="AG11" i="5"/>
  <c r="AF11" i="5"/>
  <c r="AB11" i="5"/>
  <c r="W11" i="5"/>
  <c r="S11" i="5"/>
  <c r="X11" i="5" s="1"/>
  <c r="N11" i="5"/>
  <c r="O11" i="5" s="1"/>
  <c r="J11" i="5"/>
  <c r="DR10" i="5"/>
  <c r="DS10" i="5" s="1"/>
  <c r="DN10" i="5"/>
  <c r="DI10" i="5"/>
  <c r="DE10" i="5"/>
  <c r="DJ10" i="5" s="1"/>
  <c r="CZ10" i="5"/>
  <c r="DA10" i="5" s="1"/>
  <c r="CV10" i="5"/>
  <c r="CR10" i="5"/>
  <c r="CQ10" i="5"/>
  <c r="CM10" i="5"/>
  <c r="CH10" i="5"/>
  <c r="CD10" i="5"/>
  <c r="BY10" i="5"/>
  <c r="BZ10" i="5" s="1"/>
  <c r="BU10" i="5"/>
  <c r="BP10" i="5"/>
  <c r="BQ10" i="5" s="1"/>
  <c r="BL10" i="5"/>
  <c r="BG10" i="5"/>
  <c r="BH10" i="5" s="1"/>
  <c r="BC10" i="5"/>
  <c r="AX10" i="5"/>
  <c r="AY10" i="5" s="1"/>
  <c r="AT10" i="5"/>
  <c r="AO10" i="5"/>
  <c r="AK10" i="5"/>
  <c r="AP10" i="5" s="1"/>
  <c r="AF10" i="5"/>
  <c r="AG10" i="5" s="1"/>
  <c r="AB10" i="5"/>
  <c r="X10" i="5"/>
  <c r="W10" i="5"/>
  <c r="S10" i="5"/>
  <c r="N10" i="5"/>
  <c r="O10" i="5" s="1"/>
  <c r="J10" i="5"/>
  <c r="EM1" i="5"/>
  <c r="B119" i="4"/>
  <c r="C118" i="4"/>
  <c r="BA105" i="4"/>
  <c r="AZ105" i="4"/>
  <c r="AY105" i="4"/>
  <c r="AX105" i="4"/>
  <c r="AW105" i="4"/>
  <c r="AU105" i="4"/>
  <c r="AT105" i="4"/>
  <c r="AS105" i="4"/>
  <c r="AR105" i="4"/>
  <c r="AQ105" i="4"/>
  <c r="AO105" i="4"/>
  <c r="AN105" i="4"/>
  <c r="AM105" i="4"/>
  <c r="AL105" i="4"/>
  <c r="AK105" i="4"/>
  <c r="AI105" i="4"/>
  <c r="AH105" i="4"/>
  <c r="AG105" i="4"/>
  <c r="AF105" i="4"/>
  <c r="AE105" i="4"/>
  <c r="AC105" i="4"/>
  <c r="AB105" i="4"/>
  <c r="AA105" i="4"/>
  <c r="Z105" i="4"/>
  <c r="Y105" i="4"/>
  <c r="W105" i="4"/>
  <c r="V105" i="4"/>
  <c r="U105" i="4"/>
  <c r="X105" i="4" s="1"/>
  <c r="T105" i="4"/>
  <c r="S105" i="4"/>
  <c r="Q105" i="4"/>
  <c r="P105" i="4"/>
  <c r="O105" i="4"/>
  <c r="N105" i="4"/>
  <c r="M105" i="4"/>
  <c r="K105" i="4"/>
  <c r="J105" i="4"/>
  <c r="I105" i="4"/>
  <c r="H105" i="4"/>
  <c r="G105" i="4"/>
  <c r="L105" i="4" s="1"/>
  <c r="BB104" i="4"/>
  <c r="AV104" i="4"/>
  <c r="AP104" i="4"/>
  <c r="AJ104" i="4"/>
  <c r="AD104" i="4"/>
  <c r="X104" i="4"/>
  <c r="R104" i="4"/>
  <c r="L104" i="4"/>
  <c r="BB103" i="4"/>
  <c r="AV103" i="4"/>
  <c r="AP103" i="4"/>
  <c r="AJ103" i="4"/>
  <c r="AD103" i="4"/>
  <c r="X103" i="4"/>
  <c r="R103" i="4"/>
  <c r="L103" i="4"/>
  <c r="BB102" i="4"/>
  <c r="AV102" i="4"/>
  <c r="AP102" i="4"/>
  <c r="AJ102" i="4"/>
  <c r="AD102" i="4"/>
  <c r="X102" i="4"/>
  <c r="R102" i="4"/>
  <c r="L102" i="4"/>
  <c r="BV102" i="4" s="1"/>
  <c r="BG102" i="4" s="1"/>
  <c r="BB101" i="4"/>
  <c r="AV101" i="4"/>
  <c r="AP101" i="4"/>
  <c r="AJ101" i="4"/>
  <c r="AD101" i="4"/>
  <c r="X101" i="4"/>
  <c r="R101" i="4"/>
  <c r="BV101" i="4" s="1"/>
  <c r="L101" i="4"/>
  <c r="BB100" i="4"/>
  <c r="AV100" i="4"/>
  <c r="AP100" i="4"/>
  <c r="AJ100" i="4"/>
  <c r="BV100" i="4" s="1"/>
  <c r="AD100" i="4"/>
  <c r="X100" i="4"/>
  <c r="R100" i="4"/>
  <c r="L100" i="4"/>
  <c r="BB99" i="4"/>
  <c r="AV99" i="4"/>
  <c r="AP99" i="4"/>
  <c r="AJ99" i="4"/>
  <c r="AD99" i="4"/>
  <c r="X99" i="4"/>
  <c r="R99" i="4"/>
  <c r="L99" i="4"/>
  <c r="BV99" i="4" s="1"/>
  <c r="BG99" i="4" s="1"/>
  <c r="BB98" i="4"/>
  <c r="AV98" i="4"/>
  <c r="AP98" i="4"/>
  <c r="AJ98" i="4"/>
  <c r="AD98" i="4"/>
  <c r="X98" i="4"/>
  <c r="BV98" i="4" s="1"/>
  <c r="R98" i="4"/>
  <c r="L98" i="4"/>
  <c r="BB97" i="4"/>
  <c r="AV97" i="4"/>
  <c r="AP97" i="4"/>
  <c r="AJ97" i="4"/>
  <c r="AD97" i="4"/>
  <c r="X97" i="4"/>
  <c r="R97" i="4"/>
  <c r="L97" i="4"/>
  <c r="BG96" i="4"/>
  <c r="BB96" i="4"/>
  <c r="AV96" i="4"/>
  <c r="AP96" i="4"/>
  <c r="AJ96" i="4"/>
  <c r="AD96" i="4"/>
  <c r="X96" i="4"/>
  <c r="R96" i="4"/>
  <c r="L96" i="4"/>
  <c r="BV96" i="4" s="1"/>
  <c r="BB95" i="4"/>
  <c r="AV95" i="4"/>
  <c r="AP95" i="4"/>
  <c r="AJ95" i="4"/>
  <c r="AD95" i="4"/>
  <c r="X95" i="4"/>
  <c r="R95" i="4"/>
  <c r="L95" i="4"/>
  <c r="BG94" i="4"/>
  <c r="BB94" i="4"/>
  <c r="AV94" i="4"/>
  <c r="AP94" i="4"/>
  <c r="AJ94" i="4"/>
  <c r="AD94" i="4"/>
  <c r="X94" i="4"/>
  <c r="R94" i="4"/>
  <c r="L94" i="4"/>
  <c r="BV94" i="4" s="1"/>
  <c r="BB93" i="4"/>
  <c r="AV93" i="4"/>
  <c r="AP93" i="4"/>
  <c r="AJ93" i="4"/>
  <c r="AD93" i="4"/>
  <c r="X93" i="4"/>
  <c r="R93" i="4"/>
  <c r="BV93" i="4" s="1"/>
  <c r="L93" i="4"/>
  <c r="BB92" i="4"/>
  <c r="BV92" i="4" s="1"/>
  <c r="AV92" i="4"/>
  <c r="AP92" i="4"/>
  <c r="AJ92" i="4"/>
  <c r="AD92" i="4"/>
  <c r="X92" i="4"/>
  <c r="R92" i="4"/>
  <c r="L92" i="4"/>
  <c r="BB91" i="4"/>
  <c r="AV91" i="4"/>
  <c r="AP91" i="4"/>
  <c r="AJ91" i="4"/>
  <c r="AD91" i="4"/>
  <c r="X91" i="4"/>
  <c r="R91" i="4"/>
  <c r="L91" i="4"/>
  <c r="BV91" i="4" s="1"/>
  <c r="BG91" i="4" s="1"/>
  <c r="BB90" i="4"/>
  <c r="AV90" i="4"/>
  <c r="AP90" i="4"/>
  <c r="AJ90" i="4"/>
  <c r="BV90" i="4" s="1"/>
  <c r="AD90" i="4"/>
  <c r="X90" i="4"/>
  <c r="R90" i="4"/>
  <c r="L90" i="4"/>
  <c r="BB89" i="4"/>
  <c r="AV89" i="4"/>
  <c r="AP89" i="4"/>
  <c r="AJ89" i="4"/>
  <c r="AD89" i="4"/>
  <c r="X89" i="4"/>
  <c r="R89" i="4"/>
  <c r="L89" i="4"/>
  <c r="BG88" i="4"/>
  <c r="BB88" i="4"/>
  <c r="AV88" i="4"/>
  <c r="AP88" i="4"/>
  <c r="AJ88" i="4"/>
  <c r="AD88" i="4"/>
  <c r="X88" i="4"/>
  <c r="R88" i="4"/>
  <c r="L88" i="4"/>
  <c r="BB87" i="4"/>
  <c r="AV87" i="4"/>
  <c r="AP87" i="4"/>
  <c r="AJ87" i="4"/>
  <c r="AD87" i="4"/>
  <c r="X87" i="4"/>
  <c r="R87" i="4"/>
  <c r="L87" i="4"/>
  <c r="BB86" i="4"/>
  <c r="AV86" i="4"/>
  <c r="AP86" i="4"/>
  <c r="AJ86" i="4"/>
  <c r="AD86" i="4"/>
  <c r="X86" i="4"/>
  <c r="R86" i="4"/>
  <c r="L86" i="4"/>
  <c r="BB85" i="4"/>
  <c r="AV85" i="4"/>
  <c r="AP85" i="4"/>
  <c r="AJ85" i="4"/>
  <c r="AD85" i="4"/>
  <c r="X85" i="4"/>
  <c r="R85" i="4"/>
  <c r="L85" i="4"/>
  <c r="BG84" i="4"/>
  <c r="BB84" i="4"/>
  <c r="AV84" i="4"/>
  <c r="AP84" i="4"/>
  <c r="AJ84" i="4"/>
  <c r="AD84" i="4"/>
  <c r="X84" i="4"/>
  <c r="R84" i="4"/>
  <c r="L84" i="4"/>
  <c r="BB83" i="4"/>
  <c r="AV83" i="4"/>
  <c r="AP83" i="4"/>
  <c r="AJ83" i="4"/>
  <c r="AD83" i="4"/>
  <c r="X83" i="4"/>
  <c r="R83" i="4"/>
  <c r="L83" i="4"/>
  <c r="BB82" i="4"/>
  <c r="AV82" i="4"/>
  <c r="AP82" i="4"/>
  <c r="AJ82" i="4"/>
  <c r="AD82" i="4"/>
  <c r="X82" i="4"/>
  <c r="R82" i="4"/>
  <c r="L82" i="4"/>
  <c r="BB81" i="4"/>
  <c r="AV81" i="4"/>
  <c r="AP81" i="4"/>
  <c r="AJ81" i="4"/>
  <c r="AD81" i="4"/>
  <c r="X81" i="4"/>
  <c r="R81" i="4"/>
  <c r="L81" i="4"/>
  <c r="BB80" i="4"/>
  <c r="AV80" i="4"/>
  <c r="AP80" i="4"/>
  <c r="AJ80" i="4"/>
  <c r="AD80" i="4"/>
  <c r="X80" i="4"/>
  <c r="R80" i="4"/>
  <c r="L80" i="4"/>
  <c r="BB79" i="4"/>
  <c r="AV79" i="4"/>
  <c r="AP79" i="4"/>
  <c r="AJ79" i="4"/>
  <c r="AD79" i="4"/>
  <c r="X79" i="4"/>
  <c r="R79" i="4"/>
  <c r="L79" i="4"/>
  <c r="BB78" i="4"/>
  <c r="AV78" i="4"/>
  <c r="AP78" i="4"/>
  <c r="AJ78" i="4"/>
  <c r="AD78" i="4"/>
  <c r="X78" i="4"/>
  <c r="R78" i="4"/>
  <c r="L78" i="4"/>
  <c r="BB77" i="4"/>
  <c r="AV77" i="4"/>
  <c r="AP77" i="4"/>
  <c r="AJ77" i="4"/>
  <c r="AD77" i="4"/>
  <c r="X77" i="4"/>
  <c r="R77" i="4"/>
  <c r="L77" i="4"/>
  <c r="BB76" i="4"/>
  <c r="AV76" i="4"/>
  <c r="AP76" i="4"/>
  <c r="AJ76" i="4"/>
  <c r="AD76" i="4"/>
  <c r="X76" i="4"/>
  <c r="R76" i="4"/>
  <c r="L76" i="4"/>
  <c r="BB75" i="4"/>
  <c r="AV75" i="4"/>
  <c r="AP75" i="4"/>
  <c r="AJ75" i="4"/>
  <c r="AD75" i="4"/>
  <c r="X75" i="4"/>
  <c r="R75" i="4"/>
  <c r="L75" i="4"/>
  <c r="BB74" i="4"/>
  <c r="AV74" i="4"/>
  <c r="AP74" i="4"/>
  <c r="AJ74" i="4"/>
  <c r="AD74" i="4"/>
  <c r="X74" i="4"/>
  <c r="R74" i="4"/>
  <c r="L74" i="4"/>
  <c r="BJ73" i="4"/>
  <c r="BJ74" i="4" s="1"/>
  <c r="BJ75" i="4" s="1"/>
  <c r="BJ76" i="4" s="1"/>
  <c r="BJ77" i="4" s="1"/>
  <c r="BJ78" i="4" s="1"/>
  <c r="BJ79" i="4" s="1"/>
  <c r="BJ80" i="4" s="1"/>
  <c r="BJ81" i="4" s="1"/>
  <c r="BJ82" i="4" s="1"/>
  <c r="BJ83" i="4" s="1"/>
  <c r="BJ84" i="4" s="1"/>
  <c r="BJ85" i="4" s="1"/>
  <c r="BJ86" i="4" s="1"/>
  <c r="BJ87" i="4" s="1"/>
  <c r="BJ88" i="4" s="1"/>
  <c r="BJ89" i="4" s="1"/>
  <c r="BJ90" i="4" s="1"/>
  <c r="BJ91" i="4" s="1"/>
  <c r="BJ92" i="4" s="1"/>
  <c r="BJ93" i="4" s="1"/>
  <c r="BJ94" i="4" s="1"/>
  <c r="BJ95" i="4" s="1"/>
  <c r="BJ96" i="4" s="1"/>
  <c r="BJ97" i="4" s="1"/>
  <c r="BJ98" i="4" s="1"/>
  <c r="BJ99" i="4" s="1"/>
  <c r="BJ100" i="4" s="1"/>
  <c r="BJ101" i="4" s="1"/>
  <c r="BJ102" i="4" s="1"/>
  <c r="BJ103" i="4" s="1"/>
  <c r="BJ104" i="4" s="1"/>
  <c r="BJ105" i="4" s="1"/>
  <c r="BB73" i="4"/>
  <c r="AV73" i="4"/>
  <c r="AP73" i="4"/>
  <c r="AJ73" i="4"/>
  <c r="AD73" i="4"/>
  <c r="X73" i="4"/>
  <c r="R73" i="4"/>
  <c r="L73" i="4"/>
  <c r="BB72" i="4"/>
  <c r="AV72" i="4"/>
  <c r="AP72" i="4"/>
  <c r="AJ72" i="4"/>
  <c r="AD72" i="4"/>
  <c r="X72" i="4"/>
  <c r="R72" i="4"/>
  <c r="L72" i="4"/>
  <c r="BG71" i="4"/>
  <c r="BB71" i="4"/>
  <c r="AV71" i="4"/>
  <c r="AP71" i="4"/>
  <c r="AJ71" i="4"/>
  <c r="AD71" i="4"/>
  <c r="X71" i="4"/>
  <c r="R71" i="4"/>
  <c r="L71" i="4"/>
  <c r="BB70" i="4"/>
  <c r="AV70" i="4"/>
  <c r="AP70" i="4"/>
  <c r="AJ70" i="4"/>
  <c r="AD70" i="4"/>
  <c r="X70" i="4"/>
  <c r="R70" i="4"/>
  <c r="L70" i="4"/>
  <c r="BB69" i="4"/>
  <c r="AV69" i="4"/>
  <c r="AP69" i="4"/>
  <c r="AJ69" i="4"/>
  <c r="AD69" i="4"/>
  <c r="X69" i="4"/>
  <c r="R69" i="4"/>
  <c r="L69" i="4"/>
  <c r="BB68" i="4"/>
  <c r="AV68" i="4"/>
  <c r="AP68" i="4"/>
  <c r="AJ68" i="4"/>
  <c r="AD68" i="4"/>
  <c r="X68" i="4"/>
  <c r="R68" i="4"/>
  <c r="L68" i="4"/>
  <c r="BB67" i="4"/>
  <c r="AV67" i="4"/>
  <c r="AP67" i="4"/>
  <c r="AJ67" i="4"/>
  <c r="AD67" i="4"/>
  <c r="X67" i="4"/>
  <c r="R67" i="4"/>
  <c r="L67" i="4"/>
  <c r="BB66" i="4"/>
  <c r="AV66" i="4"/>
  <c r="AP66" i="4"/>
  <c r="AJ66" i="4"/>
  <c r="AD66" i="4"/>
  <c r="X66" i="4"/>
  <c r="R66" i="4"/>
  <c r="L66" i="4"/>
  <c r="BG65" i="4"/>
  <c r="BB65" i="4"/>
  <c r="AV65" i="4"/>
  <c r="AP65" i="4"/>
  <c r="AJ65" i="4"/>
  <c r="AD65" i="4"/>
  <c r="X65" i="4"/>
  <c r="R65" i="4"/>
  <c r="L65" i="4"/>
  <c r="BB64" i="4"/>
  <c r="AV64" i="4"/>
  <c r="AP64" i="4"/>
  <c r="AJ64" i="4"/>
  <c r="AD64" i="4"/>
  <c r="X64" i="4"/>
  <c r="R64" i="4"/>
  <c r="L64" i="4"/>
  <c r="BB63" i="4"/>
  <c r="AV63" i="4"/>
  <c r="AP63" i="4"/>
  <c r="AJ63" i="4"/>
  <c r="AD63" i="4"/>
  <c r="X63" i="4"/>
  <c r="R63" i="4"/>
  <c r="L63" i="4"/>
  <c r="B63" i="4"/>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B62" i="4"/>
  <c r="AV62" i="4"/>
  <c r="AP62" i="4"/>
  <c r="AJ62" i="4"/>
  <c r="AD62" i="4"/>
  <c r="X62" i="4"/>
  <c r="R62" i="4"/>
  <c r="L62" i="4"/>
  <c r="BB61" i="4"/>
  <c r="AV61" i="4"/>
  <c r="AP61" i="4"/>
  <c r="AJ61" i="4"/>
  <c r="AD61" i="4"/>
  <c r="X61" i="4"/>
  <c r="R61" i="4"/>
  <c r="L61" i="4"/>
  <c r="BJ60" i="4"/>
  <c r="BJ61" i="4" s="1"/>
  <c r="BJ62" i="4" s="1"/>
  <c r="BJ63" i="4" s="1"/>
  <c r="BJ64" i="4" s="1"/>
  <c r="BJ65" i="4" s="1"/>
  <c r="BJ66" i="4" s="1"/>
  <c r="BJ67" i="4" s="1"/>
  <c r="BJ68" i="4" s="1"/>
  <c r="BJ69" i="4" s="1"/>
  <c r="BJ70" i="4" s="1"/>
  <c r="BJ71" i="4" s="1"/>
  <c r="BJ72" i="4" s="1"/>
  <c r="BB60" i="4"/>
  <c r="AV60" i="4"/>
  <c r="AP60" i="4"/>
  <c r="AJ60" i="4"/>
  <c r="AD60" i="4"/>
  <c r="X60" i="4"/>
  <c r="R60" i="4"/>
  <c r="L60" i="4"/>
  <c r="B60" i="4"/>
  <c r="B61" i="4" s="1"/>
  <c r="B62" i="4" s="1"/>
  <c r="BG59" i="4"/>
  <c r="BB59" i="4"/>
  <c r="AV59" i="4"/>
  <c r="AP59" i="4"/>
  <c r="AJ59" i="4"/>
  <c r="AD59" i="4"/>
  <c r="X59" i="4"/>
  <c r="R59" i="4"/>
  <c r="L59" i="4"/>
  <c r="BA56" i="4"/>
  <c r="AZ56" i="4"/>
  <c r="AY56" i="4"/>
  <c r="AX56" i="4"/>
  <c r="AW56" i="4"/>
  <c r="AU56" i="4"/>
  <c r="AT56" i="4"/>
  <c r="AS56" i="4"/>
  <c r="AR56" i="4"/>
  <c r="AV56" i="4" s="1"/>
  <c r="AQ56" i="4"/>
  <c r="AO56" i="4"/>
  <c r="AN56" i="4"/>
  <c r="AM56" i="4"/>
  <c r="AL56" i="4"/>
  <c r="AK56" i="4"/>
  <c r="AI56" i="4"/>
  <c r="AH56" i="4"/>
  <c r="AG56" i="4"/>
  <c r="AF56" i="4"/>
  <c r="AJ56" i="4" s="1"/>
  <c r="AE56" i="4"/>
  <c r="AC56" i="4"/>
  <c r="AB56" i="4"/>
  <c r="AA56" i="4"/>
  <c r="Z56" i="4"/>
  <c r="Y56" i="4"/>
  <c r="W56" i="4"/>
  <c r="V56" i="4"/>
  <c r="U56" i="4"/>
  <c r="T56" i="4"/>
  <c r="X56" i="4" s="1"/>
  <c r="S56" i="4"/>
  <c r="Q56" i="4"/>
  <c r="P56" i="4"/>
  <c r="R56" i="4" s="1"/>
  <c r="O56" i="4"/>
  <c r="N56" i="4"/>
  <c r="M56" i="4"/>
  <c r="K56" i="4"/>
  <c r="J56" i="4"/>
  <c r="I56" i="4"/>
  <c r="H56" i="4"/>
  <c r="G56" i="4"/>
  <c r="BB55" i="4"/>
  <c r="AV55" i="4"/>
  <c r="AP55" i="4"/>
  <c r="AJ55" i="4"/>
  <c r="AD55" i="4"/>
  <c r="X55" i="4"/>
  <c r="R55" i="4"/>
  <c r="L55" i="4"/>
  <c r="BB54" i="4"/>
  <c r="AV54" i="4"/>
  <c r="AP54" i="4"/>
  <c r="AJ54" i="4"/>
  <c r="AD54" i="4"/>
  <c r="X54" i="4"/>
  <c r="R54" i="4"/>
  <c r="L54" i="4"/>
  <c r="BB53" i="4"/>
  <c r="AV53" i="4"/>
  <c r="AP53" i="4"/>
  <c r="AJ53" i="4"/>
  <c r="AD53" i="4"/>
  <c r="X53" i="4"/>
  <c r="R53" i="4"/>
  <c r="L53" i="4"/>
  <c r="BB52" i="4"/>
  <c r="AV52" i="4"/>
  <c r="AP52" i="4"/>
  <c r="AJ52" i="4"/>
  <c r="AD52" i="4"/>
  <c r="X52" i="4"/>
  <c r="R52" i="4"/>
  <c r="BV52" i="4" s="1"/>
  <c r="L52" i="4"/>
  <c r="BB51" i="4"/>
  <c r="AV51" i="4"/>
  <c r="AP51" i="4"/>
  <c r="AJ51" i="4"/>
  <c r="AD51" i="4"/>
  <c r="X51" i="4"/>
  <c r="R51" i="4"/>
  <c r="L51" i="4"/>
  <c r="BB50" i="4"/>
  <c r="AV50" i="4"/>
  <c r="AP50" i="4"/>
  <c r="AJ50" i="4"/>
  <c r="AD50" i="4"/>
  <c r="X50" i="4"/>
  <c r="R50" i="4"/>
  <c r="L50" i="4"/>
  <c r="BB49" i="4"/>
  <c r="AV49" i="4"/>
  <c r="AP49" i="4"/>
  <c r="AJ49" i="4"/>
  <c r="AD49" i="4"/>
  <c r="X49" i="4"/>
  <c r="R49" i="4"/>
  <c r="L49" i="4"/>
  <c r="BV48" i="4"/>
  <c r="BB48" i="4"/>
  <c r="AV48" i="4"/>
  <c r="AP48" i="4"/>
  <c r="AJ48" i="4"/>
  <c r="AD48" i="4"/>
  <c r="X48" i="4"/>
  <c r="R48" i="4"/>
  <c r="L48" i="4"/>
  <c r="BB47" i="4"/>
  <c r="AV47" i="4"/>
  <c r="AP47" i="4"/>
  <c r="AJ47" i="4"/>
  <c r="AD47" i="4"/>
  <c r="X47" i="4"/>
  <c r="R47" i="4"/>
  <c r="L47" i="4"/>
  <c r="BB46" i="4"/>
  <c r="AV46" i="4"/>
  <c r="AP46" i="4"/>
  <c r="AJ46" i="4"/>
  <c r="AD46" i="4"/>
  <c r="X46" i="4"/>
  <c r="R46" i="4"/>
  <c r="L46" i="4"/>
  <c r="BB45" i="4"/>
  <c r="AV45" i="4"/>
  <c r="AP45" i="4"/>
  <c r="AJ45" i="4"/>
  <c r="AD45" i="4"/>
  <c r="X45" i="4"/>
  <c r="R45" i="4"/>
  <c r="L45" i="4"/>
  <c r="BB44" i="4"/>
  <c r="AV44" i="4"/>
  <c r="AP44" i="4"/>
  <c r="AJ44" i="4"/>
  <c r="AD44" i="4"/>
  <c r="X44" i="4"/>
  <c r="R44" i="4"/>
  <c r="L44" i="4"/>
  <c r="BB43" i="4"/>
  <c r="AV43" i="4"/>
  <c r="AP43" i="4"/>
  <c r="AJ43" i="4"/>
  <c r="AD43" i="4"/>
  <c r="X43" i="4"/>
  <c r="R43" i="4"/>
  <c r="L43" i="4"/>
  <c r="BB42" i="4"/>
  <c r="AV42" i="4"/>
  <c r="AP42" i="4"/>
  <c r="AJ42" i="4"/>
  <c r="AD42" i="4"/>
  <c r="X42" i="4"/>
  <c r="R42" i="4"/>
  <c r="L42" i="4"/>
  <c r="BB41" i="4"/>
  <c r="AV41" i="4"/>
  <c r="AP41" i="4"/>
  <c r="AJ41" i="4"/>
  <c r="AD41" i="4"/>
  <c r="X41" i="4"/>
  <c r="R41" i="4"/>
  <c r="BV41" i="4" s="1"/>
  <c r="L41" i="4"/>
  <c r="BB40" i="4"/>
  <c r="AV40" i="4"/>
  <c r="AP40" i="4"/>
  <c r="AJ40" i="4"/>
  <c r="AD40" i="4"/>
  <c r="X40" i="4"/>
  <c r="R40" i="4"/>
  <c r="L40" i="4"/>
  <c r="BB39" i="4"/>
  <c r="AV39" i="4"/>
  <c r="AP39" i="4"/>
  <c r="AJ39" i="4"/>
  <c r="AD39" i="4"/>
  <c r="X39" i="4"/>
  <c r="R39" i="4"/>
  <c r="L39" i="4"/>
  <c r="BB38" i="4"/>
  <c r="AV38" i="4"/>
  <c r="AP38" i="4"/>
  <c r="AJ38" i="4"/>
  <c r="AD38" i="4"/>
  <c r="X38" i="4"/>
  <c r="R38" i="4"/>
  <c r="L38" i="4"/>
  <c r="BG37" i="4"/>
  <c r="BB37" i="4"/>
  <c r="AV37" i="4"/>
  <c r="AP37" i="4"/>
  <c r="AJ37" i="4"/>
  <c r="AD37" i="4"/>
  <c r="X37" i="4"/>
  <c r="R37" i="4"/>
  <c r="L37" i="4"/>
  <c r="BB36" i="4"/>
  <c r="AV36" i="4"/>
  <c r="AP36" i="4"/>
  <c r="AJ36" i="4"/>
  <c r="AD36" i="4"/>
  <c r="X36" i="4"/>
  <c r="R36" i="4"/>
  <c r="L36" i="4"/>
  <c r="BB35" i="4"/>
  <c r="AV35" i="4"/>
  <c r="AP35" i="4"/>
  <c r="AJ35" i="4"/>
  <c r="AD35" i="4"/>
  <c r="X35" i="4"/>
  <c r="R35" i="4"/>
  <c r="L35" i="4"/>
  <c r="BG34" i="4"/>
  <c r="BB34" i="4"/>
  <c r="AV34" i="4"/>
  <c r="AP34" i="4"/>
  <c r="AJ34" i="4"/>
  <c r="AD34" i="4"/>
  <c r="X34" i="4"/>
  <c r="R34" i="4"/>
  <c r="L34" i="4"/>
  <c r="BB33" i="4"/>
  <c r="AV33" i="4"/>
  <c r="AP33" i="4"/>
  <c r="AJ33" i="4"/>
  <c r="AD33" i="4"/>
  <c r="X33" i="4"/>
  <c r="R33" i="4"/>
  <c r="L33" i="4"/>
  <c r="BB32" i="4"/>
  <c r="AV32" i="4"/>
  <c r="AP32" i="4"/>
  <c r="AJ32" i="4"/>
  <c r="AD32" i="4"/>
  <c r="X32" i="4"/>
  <c r="R32" i="4"/>
  <c r="L32" i="4"/>
  <c r="BB31" i="4"/>
  <c r="AV31" i="4"/>
  <c r="AP31" i="4"/>
  <c r="AJ31" i="4"/>
  <c r="AD31" i="4"/>
  <c r="X31" i="4"/>
  <c r="R31" i="4"/>
  <c r="L31" i="4"/>
  <c r="BB30" i="4"/>
  <c r="AV30" i="4"/>
  <c r="AP30" i="4"/>
  <c r="AJ30" i="4"/>
  <c r="AD30" i="4"/>
  <c r="X30" i="4"/>
  <c r="R30" i="4"/>
  <c r="L30" i="4"/>
  <c r="BB29" i="4"/>
  <c r="AV29" i="4"/>
  <c r="AP29" i="4"/>
  <c r="AJ29" i="4"/>
  <c r="AD29" i="4"/>
  <c r="X29" i="4"/>
  <c r="R29" i="4"/>
  <c r="L29" i="4"/>
  <c r="BB28" i="4"/>
  <c r="AV28" i="4"/>
  <c r="AP28" i="4"/>
  <c r="AJ28" i="4"/>
  <c r="AD28" i="4"/>
  <c r="X28" i="4"/>
  <c r="R28" i="4"/>
  <c r="L28" i="4"/>
  <c r="BB27" i="4"/>
  <c r="AV27" i="4"/>
  <c r="AP27" i="4"/>
  <c r="AJ27" i="4"/>
  <c r="AD27" i="4"/>
  <c r="X27" i="4"/>
  <c r="R27" i="4"/>
  <c r="L27" i="4"/>
  <c r="BG26" i="4"/>
  <c r="BB26" i="4"/>
  <c r="AV26" i="4"/>
  <c r="AP26" i="4"/>
  <c r="AJ26" i="4"/>
  <c r="AD26" i="4"/>
  <c r="X26" i="4"/>
  <c r="R26" i="4"/>
  <c r="L26" i="4"/>
  <c r="BG25" i="4"/>
  <c r="BB25" i="4"/>
  <c r="AV25" i="4"/>
  <c r="AP25" i="4"/>
  <c r="AJ25" i="4"/>
  <c r="AD25" i="4"/>
  <c r="X25" i="4"/>
  <c r="R25" i="4"/>
  <c r="L25" i="4"/>
  <c r="BB24" i="4"/>
  <c r="AV24" i="4"/>
  <c r="AP24" i="4"/>
  <c r="AJ24" i="4"/>
  <c r="AD24" i="4"/>
  <c r="X24" i="4"/>
  <c r="R24" i="4"/>
  <c r="L24" i="4"/>
  <c r="BB23" i="4"/>
  <c r="AV23" i="4"/>
  <c r="AP23" i="4"/>
  <c r="AJ23" i="4"/>
  <c r="AD23" i="4"/>
  <c r="X23" i="4"/>
  <c r="R23" i="4"/>
  <c r="L23" i="4"/>
  <c r="BB22" i="4"/>
  <c r="AV22" i="4"/>
  <c r="AP22" i="4"/>
  <c r="AJ22" i="4"/>
  <c r="AD22" i="4"/>
  <c r="X22" i="4"/>
  <c r="R22" i="4"/>
  <c r="L22" i="4"/>
  <c r="BB21" i="4"/>
  <c r="AV21" i="4"/>
  <c r="AP21" i="4"/>
  <c r="AJ21" i="4"/>
  <c r="AD21" i="4"/>
  <c r="X21" i="4"/>
  <c r="R21" i="4"/>
  <c r="L21" i="4"/>
  <c r="BB20" i="4"/>
  <c r="AV20" i="4"/>
  <c r="AP20" i="4"/>
  <c r="AJ20" i="4"/>
  <c r="AD20" i="4"/>
  <c r="X20" i="4"/>
  <c r="R20" i="4"/>
  <c r="L20" i="4"/>
  <c r="BG19" i="4"/>
  <c r="BB19" i="4"/>
  <c r="AV19" i="4"/>
  <c r="AP19" i="4"/>
  <c r="AJ19" i="4"/>
  <c r="AD19" i="4"/>
  <c r="X19" i="4"/>
  <c r="R19" i="4"/>
  <c r="L19" i="4"/>
  <c r="BB18" i="4"/>
  <c r="AV18" i="4"/>
  <c r="AP18" i="4"/>
  <c r="AJ18" i="4"/>
  <c r="AD18" i="4"/>
  <c r="X18" i="4"/>
  <c r="R18" i="4"/>
  <c r="L18" i="4"/>
  <c r="BB17" i="4"/>
  <c r="AV17" i="4"/>
  <c r="AP17" i="4"/>
  <c r="AJ17" i="4"/>
  <c r="AD17" i="4"/>
  <c r="X17" i="4"/>
  <c r="R17" i="4"/>
  <c r="L17" i="4"/>
  <c r="BB16" i="4"/>
  <c r="AV16" i="4"/>
  <c r="AP16" i="4"/>
  <c r="AJ16" i="4"/>
  <c r="AD16" i="4"/>
  <c r="X16" i="4"/>
  <c r="R16" i="4"/>
  <c r="L16" i="4"/>
  <c r="BB15" i="4"/>
  <c r="AV15" i="4"/>
  <c r="AP15" i="4"/>
  <c r="AJ15" i="4"/>
  <c r="AD15" i="4"/>
  <c r="X15" i="4"/>
  <c r="R15" i="4"/>
  <c r="L15" i="4"/>
  <c r="BB14" i="4"/>
  <c r="AV14" i="4"/>
  <c r="AP14" i="4"/>
  <c r="AJ14" i="4"/>
  <c r="AD14" i="4"/>
  <c r="X14" i="4"/>
  <c r="R14" i="4"/>
  <c r="L14" i="4"/>
  <c r="BB13" i="4"/>
  <c r="AV13" i="4"/>
  <c r="AP13" i="4"/>
  <c r="AJ13" i="4"/>
  <c r="AD13" i="4"/>
  <c r="X13" i="4"/>
  <c r="R13" i="4"/>
  <c r="L13" i="4"/>
  <c r="BB12" i="4"/>
  <c r="AV12" i="4"/>
  <c r="AP12" i="4"/>
  <c r="AJ12" i="4"/>
  <c r="AD12" i="4"/>
  <c r="X12" i="4"/>
  <c r="R12" i="4"/>
  <c r="L12" i="4"/>
  <c r="BG11" i="4"/>
  <c r="BJ11" i="4"/>
  <c r="BJ12" i="4" s="1"/>
  <c r="BJ13" i="4" s="1"/>
  <c r="BJ14" i="4" s="1"/>
  <c r="BJ15" i="4" s="1"/>
  <c r="BJ16" i="4" s="1"/>
  <c r="BJ17" i="4" s="1"/>
  <c r="BJ18" i="4" s="1"/>
  <c r="BJ19" i="4" s="1"/>
  <c r="BJ20" i="4" s="1"/>
  <c r="BJ21" i="4" s="1"/>
  <c r="BJ22" i="4" s="1"/>
  <c r="BJ23" i="4" s="1"/>
  <c r="BJ24" i="4" s="1"/>
  <c r="BJ25" i="4" s="1"/>
  <c r="BJ26" i="4" s="1"/>
  <c r="BJ27" i="4" s="1"/>
  <c r="BJ28" i="4" s="1"/>
  <c r="BJ29" i="4" s="1"/>
  <c r="BJ30" i="4" s="1"/>
  <c r="BJ31" i="4" s="1"/>
  <c r="BJ32" i="4" s="1"/>
  <c r="BJ33" i="4" s="1"/>
  <c r="BJ34" i="4" s="1"/>
  <c r="BJ35" i="4" s="1"/>
  <c r="BJ36" i="4" s="1"/>
  <c r="BJ37" i="4" s="1"/>
  <c r="BJ38" i="4" s="1"/>
  <c r="BJ39" i="4" s="1"/>
  <c r="BJ40" i="4" s="1"/>
  <c r="BJ41" i="4" s="1"/>
  <c r="BJ42" i="4" s="1"/>
  <c r="BJ43" i="4" s="1"/>
  <c r="BJ44" i="4" s="1"/>
  <c r="BJ45" i="4" s="1"/>
  <c r="BJ46" i="4" s="1"/>
  <c r="BJ47" i="4" s="1"/>
  <c r="BJ48" i="4" s="1"/>
  <c r="BJ49" i="4" s="1"/>
  <c r="BJ50" i="4" s="1"/>
  <c r="BJ51" i="4" s="1"/>
  <c r="BJ52" i="4" s="1"/>
  <c r="BJ53" i="4" s="1"/>
  <c r="BJ54" i="4" s="1"/>
  <c r="BJ55" i="4" s="1"/>
  <c r="BJ56" i="4" s="1"/>
  <c r="BB11" i="4"/>
  <c r="AV11" i="4"/>
  <c r="AP11" i="4"/>
  <c r="AJ11" i="4"/>
  <c r="AD11" i="4"/>
  <c r="X11" i="4"/>
  <c r="R11" i="4"/>
  <c r="L11" i="4"/>
  <c r="B11" i="4"/>
  <c r="BB10" i="4"/>
  <c r="AV10" i="4"/>
  <c r="AP10" i="4"/>
  <c r="AJ10" i="4"/>
  <c r="AD10" i="4"/>
  <c r="X10" i="4"/>
  <c r="R10" i="4"/>
  <c r="L10" i="4"/>
  <c r="BS1" i="4"/>
  <c r="C98" i="3"/>
  <c r="C95" i="3"/>
  <c r="C91" i="3"/>
  <c r="C80" i="3"/>
  <c r="C68" i="3"/>
  <c r="BJ55" i="3"/>
  <c r="AN55" i="3"/>
  <c r="B55" i="3"/>
  <c r="BA52" i="3"/>
  <c r="AZ52" i="3"/>
  <c r="AY52" i="3"/>
  <c r="AX52" i="3"/>
  <c r="AW52" i="3"/>
  <c r="AV52" i="3"/>
  <c r="AU52" i="3"/>
  <c r="AT52" i="3"/>
  <c r="AS52" i="3"/>
  <c r="AR52" i="3"/>
  <c r="AQ52" i="3"/>
  <c r="AO52" i="3"/>
  <c r="AN52" i="3"/>
  <c r="AM52" i="3"/>
  <c r="AL52" i="3"/>
  <c r="AK52" i="3"/>
  <c r="AI52" i="3"/>
  <c r="AH52" i="3"/>
  <c r="AG52" i="3"/>
  <c r="AF52" i="3"/>
  <c r="AE52" i="3"/>
  <c r="AC52" i="3"/>
  <c r="AB52" i="3"/>
  <c r="AA52" i="3"/>
  <c r="Z52" i="3"/>
  <c r="Y52" i="3"/>
  <c r="W52" i="3"/>
  <c r="V52" i="3"/>
  <c r="U52" i="3"/>
  <c r="T52" i="3"/>
  <c r="S52" i="3"/>
  <c r="Q52" i="3"/>
  <c r="P52" i="3"/>
  <c r="O52" i="3"/>
  <c r="N52" i="3"/>
  <c r="M52" i="3"/>
  <c r="K52" i="3"/>
  <c r="K55" i="3" s="1"/>
  <c r="J52" i="3"/>
  <c r="I52" i="3"/>
  <c r="H52" i="3"/>
  <c r="G52" i="3"/>
  <c r="BB51" i="3"/>
  <c r="AV51" i="3"/>
  <c r="AP51" i="3"/>
  <c r="AJ51" i="3"/>
  <c r="AD51" i="3"/>
  <c r="X51" i="3"/>
  <c r="R51" i="3"/>
  <c r="L51" i="3"/>
  <c r="BB50" i="3"/>
  <c r="AV50" i="3"/>
  <c r="AP50" i="3"/>
  <c r="AJ50" i="3"/>
  <c r="AD50" i="3"/>
  <c r="X50" i="3"/>
  <c r="R50" i="3"/>
  <c r="L50" i="3"/>
  <c r="BV50" i="3" s="1"/>
  <c r="BB49" i="3"/>
  <c r="AV49" i="3"/>
  <c r="AP49" i="3"/>
  <c r="AJ49" i="3"/>
  <c r="AD49" i="3"/>
  <c r="X49" i="3"/>
  <c r="R49" i="3"/>
  <c r="BV49" i="3" s="1"/>
  <c r="L49" i="3"/>
  <c r="BB48" i="3"/>
  <c r="AV48" i="3"/>
  <c r="AP48" i="3"/>
  <c r="AJ48" i="3"/>
  <c r="AD48" i="3"/>
  <c r="X48" i="3"/>
  <c r="R48" i="3"/>
  <c r="L48" i="3"/>
  <c r="BV48" i="3" s="1"/>
  <c r="BG48" i="3" s="1"/>
  <c r="BB47" i="3"/>
  <c r="AV47" i="3"/>
  <c r="AP47" i="3"/>
  <c r="AJ47" i="3"/>
  <c r="AD47" i="3"/>
  <c r="X47" i="3"/>
  <c r="R47" i="3"/>
  <c r="BV47" i="3" s="1"/>
  <c r="L47" i="3"/>
  <c r="BB46" i="3"/>
  <c r="AV46" i="3"/>
  <c r="AP46" i="3"/>
  <c r="AJ46" i="3"/>
  <c r="AD46" i="3"/>
  <c r="X46" i="3"/>
  <c r="R46" i="3"/>
  <c r="L46" i="3"/>
  <c r="BB45" i="3"/>
  <c r="AV45" i="3"/>
  <c r="AP45" i="3"/>
  <c r="AJ45" i="3"/>
  <c r="AD45" i="3"/>
  <c r="X45" i="3"/>
  <c r="R45" i="3"/>
  <c r="BV45" i="3" s="1"/>
  <c r="L45" i="3"/>
  <c r="BB44" i="3"/>
  <c r="BV44" i="3" s="1"/>
  <c r="AV44" i="3"/>
  <c r="AP44" i="3"/>
  <c r="AJ44" i="3"/>
  <c r="AD44" i="3"/>
  <c r="X44" i="3"/>
  <c r="R44" i="3"/>
  <c r="L44" i="3"/>
  <c r="BB43" i="3"/>
  <c r="AV43" i="3"/>
  <c r="AP43" i="3"/>
  <c r="AJ43" i="3"/>
  <c r="AD43" i="3"/>
  <c r="X43" i="3"/>
  <c r="R43" i="3"/>
  <c r="L43" i="3"/>
  <c r="BB42" i="3"/>
  <c r="AV42" i="3"/>
  <c r="AP42" i="3"/>
  <c r="AJ42" i="3"/>
  <c r="AD42" i="3"/>
  <c r="X42" i="3"/>
  <c r="R42" i="3"/>
  <c r="L42" i="3"/>
  <c r="AN39" i="3"/>
  <c r="W39" i="3"/>
  <c r="W55" i="3" s="1"/>
  <c r="BG38" i="3"/>
  <c r="BB38" i="3"/>
  <c r="AV38" i="3"/>
  <c r="AP38" i="3"/>
  <c r="AJ38" i="3"/>
  <c r="AD38" i="3"/>
  <c r="X38" i="3"/>
  <c r="R38" i="3"/>
  <c r="L38" i="3"/>
  <c r="BG37" i="3"/>
  <c r="BB37" i="3"/>
  <c r="AV37" i="3"/>
  <c r="AP37" i="3"/>
  <c r="AJ37" i="3"/>
  <c r="AD37" i="3"/>
  <c r="X37" i="3"/>
  <c r="R37" i="3"/>
  <c r="L37" i="3"/>
  <c r="AG34" i="3"/>
  <c r="AG39" i="3" s="1"/>
  <c r="AG55" i="3" s="1"/>
  <c r="P34" i="3"/>
  <c r="P39" i="3" s="1"/>
  <c r="P55" i="3" s="1"/>
  <c r="K34" i="3"/>
  <c r="K39" i="3" s="1"/>
  <c r="BB33" i="3"/>
  <c r="AV33" i="3"/>
  <c r="AP33" i="3"/>
  <c r="AJ33" i="3"/>
  <c r="AD33" i="3"/>
  <c r="R33" i="3"/>
  <c r="L33" i="3"/>
  <c r="BA32" i="3"/>
  <c r="AZ32" i="3"/>
  <c r="AY32" i="3"/>
  <c r="AU32" i="3"/>
  <c r="AS32" i="3"/>
  <c r="AQ32" i="3"/>
  <c r="AM32" i="3"/>
  <c r="AK32" i="3"/>
  <c r="AI32" i="3"/>
  <c r="AF32" i="3"/>
  <c r="AF34" i="3" s="1"/>
  <c r="AF39" i="3" s="1"/>
  <c r="AF55" i="3" s="1"/>
  <c r="AE32" i="3"/>
  <c r="AJ32" i="3" s="1"/>
  <c r="W32" i="3"/>
  <c r="U32" i="3"/>
  <c r="Q32" i="3"/>
  <c r="O32" i="3"/>
  <c r="N32" i="3"/>
  <c r="M32" i="3"/>
  <c r="L32" i="3"/>
  <c r="K32" i="3"/>
  <c r="H32" i="3"/>
  <c r="G32" i="3"/>
  <c r="BB31" i="3"/>
  <c r="AV31" i="3"/>
  <c r="AP31" i="3"/>
  <c r="AJ31" i="3"/>
  <c r="AD31" i="3"/>
  <c r="X31" i="3"/>
  <c r="R31" i="3"/>
  <c r="L31" i="3"/>
  <c r="B31" i="3"/>
  <c r="B32" i="3" s="1"/>
  <c r="B33" i="3" s="1"/>
  <c r="B34" i="3" s="1"/>
  <c r="B37" i="3" s="1"/>
  <c r="B38" i="3" s="1"/>
  <c r="B39" i="3" s="1"/>
  <c r="B42" i="3" s="1"/>
  <c r="B43" i="3" s="1"/>
  <c r="B44" i="3" s="1"/>
  <c r="B45" i="3" s="1"/>
  <c r="B46" i="3" s="1"/>
  <c r="B47" i="3" s="1"/>
  <c r="B48" i="3" s="1"/>
  <c r="B49" i="3" s="1"/>
  <c r="B50" i="3" s="1"/>
  <c r="B51" i="3" s="1"/>
  <c r="BB30" i="3"/>
  <c r="BA30" i="3"/>
  <c r="AZ30" i="3"/>
  <c r="AY30" i="3"/>
  <c r="AX30" i="3"/>
  <c r="AX32" i="3" s="1"/>
  <c r="AW30" i="3"/>
  <c r="AW32" i="3" s="1"/>
  <c r="AU30" i="3"/>
  <c r="AT30" i="3"/>
  <c r="AT32" i="3" s="1"/>
  <c r="AS30" i="3"/>
  <c r="AR30" i="3"/>
  <c r="AQ30" i="3"/>
  <c r="AO30" i="3"/>
  <c r="AO32" i="3" s="1"/>
  <c r="AO34" i="3" s="1"/>
  <c r="AO39" i="3" s="1"/>
  <c r="AN30" i="3"/>
  <c r="AN32" i="3" s="1"/>
  <c r="AM30" i="3"/>
  <c r="AL30" i="3"/>
  <c r="AK30" i="3"/>
  <c r="AJ30" i="3"/>
  <c r="AI30" i="3"/>
  <c r="AH30" i="3"/>
  <c r="AH32" i="3" s="1"/>
  <c r="AG30" i="3"/>
  <c r="AG32" i="3" s="1"/>
  <c r="AF30" i="3"/>
  <c r="AE30" i="3"/>
  <c r="AC30" i="3"/>
  <c r="AC32" i="3" s="1"/>
  <c r="AB30" i="3"/>
  <c r="AB32" i="3" s="1"/>
  <c r="AA30" i="3"/>
  <c r="AA32" i="3" s="1"/>
  <c r="Z30" i="3"/>
  <c r="Z32" i="3" s="1"/>
  <c r="Y30" i="3"/>
  <c r="Y32" i="3" s="1"/>
  <c r="W30" i="3"/>
  <c r="V30" i="3"/>
  <c r="V32" i="3" s="1"/>
  <c r="U30" i="3"/>
  <c r="T30" i="3"/>
  <c r="S30" i="3"/>
  <c r="S32" i="3" s="1"/>
  <c r="Q30" i="3"/>
  <c r="P30" i="3"/>
  <c r="P32" i="3" s="1"/>
  <c r="O30" i="3"/>
  <c r="N30" i="3"/>
  <c r="R30" i="3" s="1"/>
  <c r="M30" i="3"/>
  <c r="L30" i="3"/>
  <c r="K30" i="3"/>
  <c r="J30" i="3"/>
  <c r="J32" i="3" s="1"/>
  <c r="I30" i="3"/>
  <c r="I32" i="3" s="1"/>
  <c r="H30" i="3"/>
  <c r="G30" i="3"/>
  <c r="BB29" i="3"/>
  <c r="AV29" i="3"/>
  <c r="AP29" i="3"/>
  <c r="AJ29" i="3"/>
  <c r="AD29" i="3"/>
  <c r="X29" i="3"/>
  <c r="R29" i="3"/>
  <c r="L29" i="3"/>
  <c r="BJ28" i="3"/>
  <c r="BJ29" i="3" s="1"/>
  <c r="BJ30" i="3" s="1"/>
  <c r="BJ31" i="3" s="1"/>
  <c r="BJ32" i="3" s="1"/>
  <c r="BJ33" i="3" s="1"/>
  <c r="BJ34" i="3" s="1"/>
  <c r="BJ37" i="3" s="1"/>
  <c r="BJ38" i="3" s="1"/>
  <c r="BJ39" i="3" s="1"/>
  <c r="BJ42" i="3" s="1"/>
  <c r="BJ43" i="3" s="1"/>
  <c r="BJ44" i="3" s="1"/>
  <c r="BJ45" i="3" s="1"/>
  <c r="BJ46" i="3" s="1"/>
  <c r="BJ47" i="3" s="1"/>
  <c r="BJ48" i="3" s="1"/>
  <c r="BJ49" i="3" s="1"/>
  <c r="BJ50" i="3" s="1"/>
  <c r="BJ51" i="3" s="1"/>
  <c r="BB28" i="3"/>
  <c r="AV28" i="3"/>
  <c r="AP28" i="3"/>
  <c r="AJ28" i="3"/>
  <c r="AD28" i="3"/>
  <c r="X28" i="3"/>
  <c r="R28" i="3"/>
  <c r="L28" i="3"/>
  <c r="B28" i="3"/>
  <c r="B29" i="3" s="1"/>
  <c r="B30" i="3" s="1"/>
  <c r="BJ27" i="3"/>
  <c r="BB27" i="3"/>
  <c r="AV27" i="3"/>
  <c r="AP27" i="3"/>
  <c r="AJ27" i="3"/>
  <c r="AD27" i="3"/>
  <c r="X27" i="3"/>
  <c r="R27" i="3"/>
  <c r="L27" i="3"/>
  <c r="BB26" i="3"/>
  <c r="AV26" i="3"/>
  <c r="AP26" i="3"/>
  <c r="AJ26" i="3"/>
  <c r="AD26" i="3"/>
  <c r="X26" i="3"/>
  <c r="R26" i="3"/>
  <c r="L26" i="3"/>
  <c r="BJ25" i="3"/>
  <c r="BJ26" i="3" s="1"/>
  <c r="BB25" i="3"/>
  <c r="AV25" i="3"/>
  <c r="AP25" i="3"/>
  <c r="AJ25" i="3"/>
  <c r="AD25" i="3"/>
  <c r="X25" i="3"/>
  <c r="R25" i="3"/>
  <c r="L25" i="3"/>
  <c r="B25" i="3"/>
  <c r="B26" i="3" s="1"/>
  <c r="B27" i="3" s="1"/>
  <c r="BA22" i="3"/>
  <c r="BA34" i="3" s="1"/>
  <c r="BA39" i="3" s="1"/>
  <c r="AW22" i="3"/>
  <c r="AU22" i="3"/>
  <c r="AU34" i="3" s="1"/>
  <c r="AU39" i="3" s="1"/>
  <c r="AT22" i="3"/>
  <c r="AS22" i="3"/>
  <c r="AN22" i="3"/>
  <c r="AN34" i="3" s="1"/>
  <c r="AL22" i="3"/>
  <c r="AK22" i="3"/>
  <c r="AI22" i="3"/>
  <c r="AI34" i="3" s="1"/>
  <c r="AI39" i="3" s="1"/>
  <c r="AF22" i="3"/>
  <c r="AE22" i="3"/>
  <c r="AC22" i="3"/>
  <c r="AC34" i="3" s="1"/>
  <c r="AC39" i="3" s="1"/>
  <c r="V22" i="3"/>
  <c r="U22" i="3"/>
  <c r="T22" i="3"/>
  <c r="S22" i="3"/>
  <c r="P22" i="3"/>
  <c r="N22" i="3"/>
  <c r="M22" i="3"/>
  <c r="K22" i="3"/>
  <c r="G22" i="3"/>
  <c r="BB21" i="3"/>
  <c r="AV21" i="3"/>
  <c r="AP21" i="3"/>
  <c r="AJ21" i="3"/>
  <c r="AD21" i="3"/>
  <c r="X21" i="3"/>
  <c r="R21" i="3"/>
  <c r="L21" i="3"/>
  <c r="BA19" i="3"/>
  <c r="AZ19" i="3"/>
  <c r="AZ22" i="3" s="1"/>
  <c r="AZ34" i="3" s="1"/>
  <c r="AZ39" i="3" s="1"/>
  <c r="AZ55" i="3" s="1"/>
  <c r="AY19" i="3"/>
  <c r="AX19" i="3"/>
  <c r="AX22" i="3" s="1"/>
  <c r="AX34" i="3" s="1"/>
  <c r="AX39" i="3" s="1"/>
  <c r="AW19" i="3"/>
  <c r="AU19" i="3"/>
  <c r="AT19" i="3"/>
  <c r="AS19" i="3"/>
  <c r="AR19" i="3"/>
  <c r="AR22" i="3" s="1"/>
  <c r="AQ19" i="3"/>
  <c r="AV19" i="3" s="1"/>
  <c r="AP19" i="3"/>
  <c r="AO19" i="3"/>
  <c r="AO22" i="3" s="1"/>
  <c r="AN19" i="3"/>
  <c r="AM19" i="3"/>
  <c r="AL19" i="3"/>
  <c r="AK19" i="3"/>
  <c r="AI19" i="3"/>
  <c r="AH19" i="3"/>
  <c r="AJ19" i="3" s="1"/>
  <c r="AG19" i="3"/>
  <c r="AG22" i="3" s="1"/>
  <c r="AF19" i="3"/>
  <c r="AE19" i="3"/>
  <c r="AC19" i="3"/>
  <c r="AB19" i="3"/>
  <c r="AB22" i="3" s="1"/>
  <c r="AA19" i="3"/>
  <c r="AA22" i="3" s="1"/>
  <c r="AA34" i="3" s="1"/>
  <c r="AA39" i="3" s="1"/>
  <c r="Z19" i="3"/>
  <c r="Z22" i="3" s="1"/>
  <c r="Z34" i="3" s="1"/>
  <c r="Z39" i="3" s="1"/>
  <c r="Y19" i="3"/>
  <c r="W19" i="3"/>
  <c r="W22" i="3" s="1"/>
  <c r="W34" i="3" s="1"/>
  <c r="V19" i="3"/>
  <c r="U19" i="3"/>
  <c r="T19" i="3"/>
  <c r="S19" i="3"/>
  <c r="X19" i="3" s="1"/>
  <c r="Q19" i="3"/>
  <c r="R19" i="3" s="1"/>
  <c r="P19" i="3"/>
  <c r="O19" i="3"/>
  <c r="O22" i="3" s="1"/>
  <c r="O34" i="3" s="1"/>
  <c r="O39" i="3" s="1"/>
  <c r="O55" i="3" s="1"/>
  <c r="N19" i="3"/>
  <c r="M19" i="3"/>
  <c r="K19" i="3"/>
  <c r="J19" i="3"/>
  <c r="J22" i="3" s="1"/>
  <c r="J34" i="3" s="1"/>
  <c r="J39" i="3" s="1"/>
  <c r="I19" i="3"/>
  <c r="H19" i="3"/>
  <c r="H22" i="3" s="1"/>
  <c r="H34" i="3" s="1"/>
  <c r="H39" i="3" s="1"/>
  <c r="H55" i="3" s="1"/>
  <c r="G19" i="3"/>
  <c r="BB18" i="3"/>
  <c r="AV18" i="3"/>
  <c r="AP18" i="3"/>
  <c r="AJ18" i="3"/>
  <c r="AD18" i="3"/>
  <c r="X18" i="3"/>
  <c r="R18" i="3"/>
  <c r="L18" i="3"/>
  <c r="BB17" i="3"/>
  <c r="AV17" i="3"/>
  <c r="AP17" i="3"/>
  <c r="AJ17" i="3"/>
  <c r="AD17" i="3"/>
  <c r="X17" i="3"/>
  <c r="R17" i="3"/>
  <c r="L17" i="3"/>
  <c r="BB16" i="3"/>
  <c r="AV16" i="3"/>
  <c r="AP16" i="3"/>
  <c r="AJ16" i="3"/>
  <c r="AD16" i="3"/>
  <c r="X16" i="3"/>
  <c r="R16" i="3"/>
  <c r="L16" i="3"/>
  <c r="BG15" i="3"/>
  <c r="BB15" i="3"/>
  <c r="AV15" i="3"/>
  <c r="AP15" i="3"/>
  <c r="AJ15" i="3"/>
  <c r="AD15" i="3"/>
  <c r="X15" i="3"/>
  <c r="R15" i="3"/>
  <c r="L15" i="3"/>
  <c r="BB13" i="3"/>
  <c r="AV13" i="3"/>
  <c r="AP13" i="3"/>
  <c r="AJ13" i="3"/>
  <c r="AD13" i="3"/>
  <c r="X13" i="3"/>
  <c r="R13" i="3"/>
  <c r="L13" i="3"/>
  <c r="B13" i="3"/>
  <c r="BJ12" i="3"/>
  <c r="BJ13" i="3" s="1"/>
  <c r="BB12" i="3"/>
  <c r="AV12" i="3"/>
  <c r="AP12" i="3"/>
  <c r="AJ12" i="3"/>
  <c r="AD12" i="3"/>
  <c r="X12" i="3"/>
  <c r="R12" i="3"/>
  <c r="L12" i="3"/>
  <c r="B12" i="3"/>
  <c r="BJ11" i="3"/>
  <c r="BB11" i="3"/>
  <c r="AV11" i="3"/>
  <c r="AP11" i="3"/>
  <c r="AJ11" i="3"/>
  <c r="AD11" i="3"/>
  <c r="X11" i="3"/>
  <c r="R11" i="3"/>
  <c r="L11" i="3"/>
  <c r="B11" i="3"/>
  <c r="BB10" i="3"/>
  <c r="AV10" i="3"/>
  <c r="AP10" i="3"/>
  <c r="AJ10" i="3"/>
  <c r="AD10" i="3"/>
  <c r="X10" i="3"/>
  <c r="R10" i="3"/>
  <c r="L10" i="3"/>
  <c r="BS1" i="3"/>
  <c r="B102" i="2"/>
  <c r="AT88" i="2"/>
  <c r="AS88" i="2"/>
  <c r="AR88" i="2"/>
  <c r="AQ88" i="2"/>
  <c r="AP88" i="2"/>
  <c r="AN88" i="2"/>
  <c r="AM88" i="2"/>
  <c r="AL88" i="2"/>
  <c r="AK88" i="2"/>
  <c r="AO88" i="2" s="1"/>
  <c r="AI88" i="2"/>
  <c r="AH88" i="2"/>
  <c r="AG88" i="2"/>
  <c r="AF88" i="2"/>
  <c r="AD88" i="2"/>
  <c r="AC88" i="2"/>
  <c r="AB88" i="2"/>
  <c r="AA88" i="2"/>
  <c r="AE88" i="2" s="1"/>
  <c r="Y88" i="2"/>
  <c r="X88" i="2"/>
  <c r="W88" i="2"/>
  <c r="V88" i="2"/>
  <c r="T88" i="2"/>
  <c r="S88" i="2"/>
  <c r="U88" i="2" s="1"/>
  <c r="R88" i="2"/>
  <c r="Q88" i="2"/>
  <c r="O88" i="2"/>
  <c r="N88" i="2"/>
  <c r="M88" i="2"/>
  <c r="P88" i="2" s="1"/>
  <c r="L88" i="2"/>
  <c r="K88" i="2"/>
  <c r="J88" i="2"/>
  <c r="I88" i="2"/>
  <c r="H88" i="2"/>
  <c r="G88" i="2"/>
  <c r="DA87" i="2"/>
  <c r="CZ87" i="2"/>
  <c r="CY87" i="2"/>
  <c r="CX87" i="2"/>
  <c r="CV87" i="2"/>
  <c r="CU87" i="2"/>
  <c r="CT87" i="2"/>
  <c r="CS87" i="2"/>
  <c r="CQ87" i="2"/>
  <c r="CP87" i="2"/>
  <c r="CO87" i="2"/>
  <c r="CN87" i="2"/>
  <c r="CL87" i="2"/>
  <c r="CK87" i="2"/>
  <c r="CJ87" i="2"/>
  <c r="CI87" i="2"/>
  <c r="CG87" i="2"/>
  <c r="CF87" i="2"/>
  <c r="CE87" i="2"/>
  <c r="CD87" i="2"/>
  <c r="CB87" i="2"/>
  <c r="CA87" i="2"/>
  <c r="BZ87" i="2"/>
  <c r="BY87" i="2"/>
  <c r="BW87" i="2"/>
  <c r="BV87" i="2"/>
  <c r="BU87" i="2"/>
  <c r="BT87" i="2"/>
  <c r="BR87" i="2"/>
  <c r="BQ87" i="2"/>
  <c r="BP87" i="2"/>
  <c r="BO87" i="2"/>
  <c r="AT87" i="2"/>
  <c r="AO87" i="2"/>
  <c r="AJ87" i="2"/>
  <c r="AE87" i="2"/>
  <c r="Z87" i="2"/>
  <c r="U87" i="2"/>
  <c r="P87" i="2"/>
  <c r="K87" i="2"/>
  <c r="BM87" i="2" s="1"/>
  <c r="AY87" i="2" s="1"/>
  <c r="DA86" i="2"/>
  <c r="CZ86" i="2"/>
  <c r="CY86" i="2"/>
  <c r="CX86" i="2"/>
  <c r="CV86" i="2"/>
  <c r="CU86" i="2"/>
  <c r="CT86" i="2"/>
  <c r="CS86" i="2"/>
  <c r="CQ86" i="2"/>
  <c r="CP86" i="2"/>
  <c r="CO86" i="2"/>
  <c r="CN86" i="2"/>
  <c r="CL86" i="2"/>
  <c r="CK86" i="2"/>
  <c r="CJ86" i="2"/>
  <c r="CI86" i="2"/>
  <c r="CG86" i="2"/>
  <c r="CF86" i="2"/>
  <c r="CE86" i="2"/>
  <c r="CD86" i="2"/>
  <c r="CB86" i="2"/>
  <c r="CA86" i="2"/>
  <c r="BZ86" i="2"/>
  <c r="BY86" i="2"/>
  <c r="BW86" i="2"/>
  <c r="BV86" i="2"/>
  <c r="BU86" i="2"/>
  <c r="BT86" i="2"/>
  <c r="BR86" i="2"/>
  <c r="BQ86" i="2"/>
  <c r="BP86" i="2"/>
  <c r="BO86" i="2"/>
  <c r="AT86" i="2"/>
  <c r="AO86" i="2"/>
  <c r="AJ86" i="2"/>
  <c r="AE86" i="2"/>
  <c r="Z86" i="2"/>
  <c r="U86" i="2"/>
  <c r="P86" i="2"/>
  <c r="K86" i="2"/>
  <c r="DA85" i="2"/>
  <c r="CZ85" i="2"/>
  <c r="CY85" i="2"/>
  <c r="CX85" i="2"/>
  <c r="CV85" i="2"/>
  <c r="CU85" i="2"/>
  <c r="CT85" i="2"/>
  <c r="CS85" i="2"/>
  <c r="CQ85" i="2"/>
  <c r="CP85" i="2"/>
  <c r="CO85" i="2"/>
  <c r="CN85" i="2"/>
  <c r="CL85" i="2"/>
  <c r="CK85" i="2"/>
  <c r="CJ85" i="2"/>
  <c r="CI85" i="2"/>
  <c r="CG85" i="2"/>
  <c r="CF85" i="2"/>
  <c r="CE85" i="2"/>
  <c r="CD85" i="2"/>
  <c r="CB85" i="2"/>
  <c r="CA85" i="2"/>
  <c r="BZ85" i="2"/>
  <c r="BY85" i="2"/>
  <c r="BW85" i="2"/>
  <c r="BV85" i="2"/>
  <c r="BU85" i="2"/>
  <c r="BT85" i="2"/>
  <c r="BR85" i="2"/>
  <c r="BQ85" i="2"/>
  <c r="BP85" i="2"/>
  <c r="BO85" i="2"/>
  <c r="AT85" i="2"/>
  <c r="AO85" i="2"/>
  <c r="AJ85" i="2"/>
  <c r="AE85" i="2"/>
  <c r="Z85" i="2"/>
  <c r="BM85" i="2" s="1"/>
  <c r="U85" i="2"/>
  <c r="P85" i="2"/>
  <c r="K85" i="2"/>
  <c r="DA84" i="2"/>
  <c r="CZ84" i="2"/>
  <c r="CY84" i="2"/>
  <c r="CX84" i="2"/>
  <c r="CV84" i="2"/>
  <c r="CU84" i="2"/>
  <c r="CT84" i="2"/>
  <c r="CS84" i="2"/>
  <c r="CQ84" i="2"/>
  <c r="CP84" i="2"/>
  <c r="CO84" i="2"/>
  <c r="CN84" i="2"/>
  <c r="CL84" i="2"/>
  <c r="CK84" i="2"/>
  <c r="CJ84" i="2"/>
  <c r="CI84" i="2"/>
  <c r="CG84" i="2"/>
  <c r="CF84" i="2"/>
  <c r="CE84" i="2"/>
  <c r="CD84" i="2"/>
  <c r="CB84" i="2"/>
  <c r="CA84" i="2"/>
  <c r="BZ84" i="2"/>
  <c r="BY84" i="2"/>
  <c r="BW84" i="2"/>
  <c r="BV84" i="2"/>
  <c r="BU84" i="2"/>
  <c r="BT84" i="2"/>
  <c r="BR84" i="2"/>
  <c r="BQ84" i="2"/>
  <c r="BP84" i="2"/>
  <c r="BO84" i="2"/>
  <c r="AT84" i="2"/>
  <c r="AO84" i="2"/>
  <c r="AJ84" i="2"/>
  <c r="AE84" i="2"/>
  <c r="Z84" i="2"/>
  <c r="U84" i="2"/>
  <c r="P84" i="2"/>
  <c r="K84" i="2"/>
  <c r="DA83" i="2"/>
  <c r="CZ83" i="2"/>
  <c r="CY83" i="2"/>
  <c r="CX83" i="2"/>
  <c r="CV83" i="2"/>
  <c r="CU83" i="2"/>
  <c r="CT83" i="2"/>
  <c r="CS83" i="2"/>
  <c r="CQ83" i="2"/>
  <c r="CP83" i="2"/>
  <c r="CO83" i="2"/>
  <c r="CN83" i="2"/>
  <c r="CL83" i="2"/>
  <c r="CK83" i="2"/>
  <c r="CJ83" i="2"/>
  <c r="CI83" i="2"/>
  <c r="CG83" i="2"/>
  <c r="CF83" i="2"/>
  <c r="CE83" i="2"/>
  <c r="CD83" i="2"/>
  <c r="CB83" i="2"/>
  <c r="CA83" i="2"/>
  <c r="BZ83" i="2"/>
  <c r="BY83" i="2"/>
  <c r="BW83" i="2"/>
  <c r="BV83" i="2"/>
  <c r="BU83" i="2"/>
  <c r="BT83" i="2"/>
  <c r="BR83" i="2"/>
  <c r="BQ83" i="2"/>
  <c r="BP83" i="2"/>
  <c r="BO83" i="2"/>
  <c r="AT83" i="2"/>
  <c r="AO83" i="2"/>
  <c r="AJ83" i="2"/>
  <c r="AE83" i="2"/>
  <c r="Z83" i="2"/>
  <c r="U83" i="2"/>
  <c r="P83" i="2"/>
  <c r="K83" i="2"/>
  <c r="BM83" i="2" s="1"/>
  <c r="AY83" i="2" s="1"/>
  <c r="DA82" i="2"/>
  <c r="CZ82" i="2"/>
  <c r="CY82" i="2"/>
  <c r="CX82" i="2"/>
  <c r="CV82" i="2"/>
  <c r="CU82" i="2"/>
  <c r="CT82" i="2"/>
  <c r="CS82" i="2"/>
  <c r="CQ82" i="2"/>
  <c r="CP82" i="2"/>
  <c r="CO82" i="2"/>
  <c r="CN82" i="2"/>
  <c r="CL82" i="2"/>
  <c r="CK82" i="2"/>
  <c r="CJ82" i="2"/>
  <c r="CI82" i="2"/>
  <c r="CG82" i="2"/>
  <c r="CF82" i="2"/>
  <c r="CE82" i="2"/>
  <c r="CD82" i="2"/>
  <c r="CB82" i="2"/>
  <c r="CA82" i="2"/>
  <c r="BZ82" i="2"/>
  <c r="BY82" i="2"/>
  <c r="BW82" i="2"/>
  <c r="BV82" i="2"/>
  <c r="BU82" i="2"/>
  <c r="BT82" i="2"/>
  <c r="BR82" i="2"/>
  <c r="BQ82" i="2"/>
  <c r="BP82" i="2"/>
  <c r="BO82" i="2"/>
  <c r="AT82" i="2"/>
  <c r="AO82" i="2"/>
  <c r="AJ82" i="2"/>
  <c r="AE82" i="2"/>
  <c r="Z82" i="2"/>
  <c r="U82" i="2"/>
  <c r="P82" i="2"/>
  <c r="K82" i="2"/>
  <c r="DA81" i="2"/>
  <c r="CZ81" i="2"/>
  <c r="CY81" i="2"/>
  <c r="CX81" i="2"/>
  <c r="CV81" i="2"/>
  <c r="CU81" i="2"/>
  <c r="CT81" i="2"/>
  <c r="CS81" i="2"/>
  <c r="CQ81" i="2"/>
  <c r="CP81" i="2"/>
  <c r="CO81" i="2"/>
  <c r="CN81" i="2"/>
  <c r="CL81" i="2"/>
  <c r="CK81" i="2"/>
  <c r="CJ81" i="2"/>
  <c r="CI81" i="2"/>
  <c r="CG81" i="2"/>
  <c r="CF81" i="2"/>
  <c r="CE81" i="2"/>
  <c r="CD81" i="2"/>
  <c r="CB81" i="2"/>
  <c r="CA81" i="2"/>
  <c r="BZ81" i="2"/>
  <c r="BY81" i="2"/>
  <c r="BW81" i="2"/>
  <c r="BV81" i="2"/>
  <c r="BU81" i="2"/>
  <c r="BT81" i="2"/>
  <c r="BR81" i="2"/>
  <c r="BQ81" i="2"/>
  <c r="BP81" i="2"/>
  <c r="BO81" i="2"/>
  <c r="AT81" i="2"/>
  <c r="AO81" i="2"/>
  <c r="AJ81" i="2"/>
  <c r="AE81" i="2"/>
  <c r="Z81" i="2"/>
  <c r="U81" i="2"/>
  <c r="P81" i="2"/>
  <c r="K81" i="2"/>
  <c r="DA80" i="2"/>
  <c r="CZ80" i="2"/>
  <c r="CY80" i="2"/>
  <c r="CX80" i="2"/>
  <c r="CV80" i="2"/>
  <c r="CU80" i="2"/>
  <c r="CT80" i="2"/>
  <c r="CS80" i="2"/>
  <c r="CQ80" i="2"/>
  <c r="CP80" i="2"/>
  <c r="CO80" i="2"/>
  <c r="CN80" i="2"/>
  <c r="CL80" i="2"/>
  <c r="CK80" i="2"/>
  <c r="CJ80" i="2"/>
  <c r="CI80" i="2"/>
  <c r="CG80" i="2"/>
  <c r="CF80" i="2"/>
  <c r="CE80" i="2"/>
  <c r="CD80" i="2"/>
  <c r="CB80" i="2"/>
  <c r="CA80" i="2"/>
  <c r="BZ80" i="2"/>
  <c r="BY80" i="2"/>
  <c r="BW80" i="2"/>
  <c r="BV80" i="2"/>
  <c r="BU80" i="2"/>
  <c r="BT80" i="2"/>
  <c r="BR80" i="2"/>
  <c r="BQ80" i="2"/>
  <c r="BP80" i="2"/>
  <c r="BO80" i="2"/>
  <c r="AT80" i="2"/>
  <c r="AO80" i="2"/>
  <c r="AJ80" i="2"/>
  <c r="AE80" i="2"/>
  <c r="Z80" i="2"/>
  <c r="U80" i="2"/>
  <c r="P80" i="2"/>
  <c r="K80" i="2"/>
  <c r="DA79" i="2"/>
  <c r="CZ79" i="2"/>
  <c r="CY79" i="2"/>
  <c r="CX79" i="2"/>
  <c r="CV79" i="2"/>
  <c r="CU79" i="2"/>
  <c r="CT79" i="2"/>
  <c r="CS79" i="2"/>
  <c r="CQ79" i="2"/>
  <c r="CP79" i="2"/>
  <c r="CO79" i="2"/>
  <c r="CN79" i="2"/>
  <c r="CL79" i="2"/>
  <c r="CK79" i="2"/>
  <c r="CJ79" i="2"/>
  <c r="CI79" i="2"/>
  <c r="CG79" i="2"/>
  <c r="CF79" i="2"/>
  <c r="CE79" i="2"/>
  <c r="CD79" i="2"/>
  <c r="CB79" i="2"/>
  <c r="CA79" i="2"/>
  <c r="BZ79" i="2"/>
  <c r="BY79" i="2"/>
  <c r="BW79" i="2"/>
  <c r="BV79" i="2"/>
  <c r="BU79" i="2"/>
  <c r="BT79" i="2"/>
  <c r="BR79" i="2"/>
  <c r="BQ79" i="2"/>
  <c r="BP79" i="2"/>
  <c r="BO79" i="2"/>
  <c r="AT79" i="2"/>
  <c r="AO79" i="2"/>
  <c r="AJ79" i="2"/>
  <c r="AE79" i="2"/>
  <c r="Z79" i="2"/>
  <c r="U79" i="2"/>
  <c r="P79" i="2"/>
  <c r="K79" i="2"/>
  <c r="BM79" i="2" s="1"/>
  <c r="DA78" i="2"/>
  <c r="CZ78" i="2"/>
  <c r="CY78" i="2"/>
  <c r="CX78" i="2"/>
  <c r="CV78" i="2"/>
  <c r="CU78" i="2"/>
  <c r="CT78" i="2"/>
  <c r="CS78" i="2"/>
  <c r="CQ78" i="2"/>
  <c r="CP78" i="2"/>
  <c r="CO78" i="2"/>
  <c r="CN78" i="2"/>
  <c r="CL78" i="2"/>
  <c r="CK78" i="2"/>
  <c r="CJ78" i="2"/>
  <c r="CI78" i="2"/>
  <c r="CG78" i="2"/>
  <c r="CF78" i="2"/>
  <c r="CE78" i="2"/>
  <c r="CD78" i="2"/>
  <c r="CB78" i="2"/>
  <c r="CA78" i="2"/>
  <c r="BZ78" i="2"/>
  <c r="BY78" i="2"/>
  <c r="BW78" i="2"/>
  <c r="BV78" i="2"/>
  <c r="BU78" i="2"/>
  <c r="BT78" i="2"/>
  <c r="BR78" i="2"/>
  <c r="BQ78" i="2"/>
  <c r="BP78" i="2"/>
  <c r="BO78" i="2"/>
  <c r="AT78" i="2"/>
  <c r="AO78" i="2"/>
  <c r="AJ78" i="2"/>
  <c r="AE78" i="2"/>
  <c r="Z78" i="2"/>
  <c r="U78" i="2"/>
  <c r="P78" i="2"/>
  <c r="K78" i="2"/>
  <c r="DA77" i="2"/>
  <c r="CZ77" i="2"/>
  <c r="CY77" i="2"/>
  <c r="CX77" i="2"/>
  <c r="CV77" i="2"/>
  <c r="CU77" i="2"/>
  <c r="CT77" i="2"/>
  <c r="CS77" i="2"/>
  <c r="CQ77" i="2"/>
  <c r="CP77" i="2"/>
  <c r="CO77" i="2"/>
  <c r="CN77" i="2"/>
  <c r="CL77" i="2"/>
  <c r="CK77" i="2"/>
  <c r="CJ77" i="2"/>
  <c r="CI77" i="2"/>
  <c r="CG77" i="2"/>
  <c r="CF77" i="2"/>
  <c r="CE77" i="2"/>
  <c r="CD77" i="2"/>
  <c r="CB77" i="2"/>
  <c r="CA77" i="2"/>
  <c r="BZ77" i="2"/>
  <c r="BY77" i="2"/>
  <c r="BW77" i="2"/>
  <c r="AY77" i="2" s="1"/>
  <c r="BV77" i="2"/>
  <c r="BU77" i="2"/>
  <c r="BT77" i="2"/>
  <c r="BR77" i="2"/>
  <c r="BQ77" i="2"/>
  <c r="BP77" i="2"/>
  <c r="BO77" i="2"/>
  <c r="BM77" i="2"/>
  <c r="AT77" i="2"/>
  <c r="AO77" i="2"/>
  <c r="AJ77" i="2"/>
  <c r="AE77" i="2"/>
  <c r="Z77" i="2"/>
  <c r="U77" i="2"/>
  <c r="P77" i="2"/>
  <c r="K77" i="2"/>
  <c r="DA76" i="2"/>
  <c r="CZ76" i="2"/>
  <c r="CY76" i="2"/>
  <c r="CX76" i="2"/>
  <c r="CV76" i="2"/>
  <c r="CU76" i="2"/>
  <c r="CT76" i="2"/>
  <c r="CS76" i="2"/>
  <c r="CQ76" i="2"/>
  <c r="CP76" i="2"/>
  <c r="CO76" i="2"/>
  <c r="CN76" i="2"/>
  <c r="CL76" i="2"/>
  <c r="CK76" i="2"/>
  <c r="CJ76" i="2"/>
  <c r="CI76" i="2"/>
  <c r="CG76" i="2"/>
  <c r="CF76" i="2"/>
  <c r="CE76" i="2"/>
  <c r="CD76" i="2"/>
  <c r="CB76" i="2"/>
  <c r="CA76" i="2"/>
  <c r="BZ76" i="2"/>
  <c r="BY76" i="2"/>
  <c r="BW76" i="2"/>
  <c r="BV76" i="2"/>
  <c r="BU76" i="2"/>
  <c r="BT76" i="2"/>
  <c r="BR76" i="2"/>
  <c r="BQ76" i="2"/>
  <c r="BP76" i="2"/>
  <c r="BO76" i="2"/>
  <c r="AT76" i="2"/>
  <c r="AO76" i="2"/>
  <c r="AJ76" i="2"/>
  <c r="AE76" i="2"/>
  <c r="Z76" i="2"/>
  <c r="U76" i="2"/>
  <c r="P76" i="2"/>
  <c r="K76" i="2"/>
  <c r="DA75" i="2"/>
  <c r="CZ75" i="2"/>
  <c r="CY75" i="2"/>
  <c r="CX75" i="2"/>
  <c r="CV75" i="2"/>
  <c r="CU75" i="2"/>
  <c r="CT75" i="2"/>
  <c r="CS75" i="2"/>
  <c r="CQ75" i="2"/>
  <c r="CP75" i="2"/>
  <c r="CO75" i="2"/>
  <c r="CN75" i="2"/>
  <c r="CL75" i="2"/>
  <c r="CK75" i="2"/>
  <c r="CJ75" i="2"/>
  <c r="CI75" i="2"/>
  <c r="CG75" i="2"/>
  <c r="CF75" i="2"/>
  <c r="CE75" i="2"/>
  <c r="CD75" i="2"/>
  <c r="CB75" i="2"/>
  <c r="CA75" i="2"/>
  <c r="BZ75" i="2"/>
  <c r="BY75" i="2"/>
  <c r="BW75" i="2"/>
  <c r="BV75" i="2"/>
  <c r="BU75" i="2"/>
  <c r="BT75" i="2"/>
  <c r="BR75" i="2"/>
  <c r="BQ75" i="2"/>
  <c r="BP75" i="2"/>
  <c r="BO75" i="2"/>
  <c r="AT75" i="2"/>
  <c r="AO75" i="2"/>
  <c r="AJ75" i="2"/>
  <c r="AE75" i="2"/>
  <c r="Z75" i="2"/>
  <c r="U75" i="2"/>
  <c r="P75" i="2"/>
  <c r="K75" i="2"/>
  <c r="DA74" i="2"/>
  <c r="CZ74" i="2"/>
  <c r="CY74" i="2"/>
  <c r="CX74" i="2"/>
  <c r="CV74" i="2"/>
  <c r="CU74" i="2"/>
  <c r="CT74" i="2"/>
  <c r="CS74" i="2"/>
  <c r="CQ74" i="2"/>
  <c r="CP74" i="2"/>
  <c r="CO74" i="2"/>
  <c r="CN74" i="2"/>
  <c r="CL74" i="2"/>
  <c r="CK74" i="2"/>
  <c r="CJ74" i="2"/>
  <c r="CI74" i="2"/>
  <c r="CG74" i="2"/>
  <c r="CF74" i="2"/>
  <c r="CE74" i="2"/>
  <c r="CD74" i="2"/>
  <c r="CB74" i="2"/>
  <c r="CA74" i="2"/>
  <c r="BZ74" i="2"/>
  <c r="BY74" i="2"/>
  <c r="BW74" i="2"/>
  <c r="BV74" i="2"/>
  <c r="BU74" i="2"/>
  <c r="BT74" i="2"/>
  <c r="BR74" i="2"/>
  <c r="BQ74" i="2"/>
  <c r="BP74" i="2"/>
  <c r="BO74" i="2"/>
  <c r="AT74" i="2"/>
  <c r="AO74" i="2"/>
  <c r="AJ74" i="2"/>
  <c r="AE74" i="2"/>
  <c r="Z74" i="2"/>
  <c r="U74" i="2"/>
  <c r="P74" i="2"/>
  <c r="K74" i="2"/>
  <c r="DA73" i="2"/>
  <c r="CZ73" i="2"/>
  <c r="CY73" i="2"/>
  <c r="CX73" i="2"/>
  <c r="CV73" i="2"/>
  <c r="CU73" i="2"/>
  <c r="CT73" i="2"/>
  <c r="CS73" i="2"/>
  <c r="CQ73" i="2"/>
  <c r="CP73" i="2"/>
  <c r="CO73" i="2"/>
  <c r="CN73" i="2"/>
  <c r="CL73" i="2"/>
  <c r="CK73" i="2"/>
  <c r="CJ73" i="2"/>
  <c r="CI73" i="2"/>
  <c r="CG73" i="2"/>
  <c r="CF73" i="2"/>
  <c r="CE73" i="2"/>
  <c r="CD73" i="2"/>
  <c r="CB73" i="2"/>
  <c r="CA73" i="2"/>
  <c r="BZ73" i="2"/>
  <c r="BY73" i="2"/>
  <c r="BW73" i="2"/>
  <c r="BV73" i="2"/>
  <c r="BU73" i="2"/>
  <c r="BT73" i="2"/>
  <c r="BR73" i="2"/>
  <c r="BQ73" i="2"/>
  <c r="BP73" i="2"/>
  <c r="BO73" i="2"/>
  <c r="BM73" i="2"/>
  <c r="AT73" i="2"/>
  <c r="AO73" i="2"/>
  <c r="AJ73" i="2"/>
  <c r="AE73" i="2"/>
  <c r="Z73" i="2"/>
  <c r="U73" i="2"/>
  <c r="P73" i="2"/>
  <c r="K73" i="2"/>
  <c r="DA72" i="2"/>
  <c r="CZ72" i="2"/>
  <c r="CY72" i="2"/>
  <c r="CX72" i="2"/>
  <c r="CV72" i="2"/>
  <c r="CU72" i="2"/>
  <c r="CT72" i="2"/>
  <c r="CS72" i="2"/>
  <c r="CQ72" i="2"/>
  <c r="CP72" i="2"/>
  <c r="CO72" i="2"/>
  <c r="CN72" i="2"/>
  <c r="CL72" i="2"/>
  <c r="CK72" i="2"/>
  <c r="CJ72" i="2"/>
  <c r="CI72" i="2"/>
  <c r="CG72" i="2"/>
  <c r="CF72" i="2"/>
  <c r="CE72" i="2"/>
  <c r="CD72" i="2"/>
  <c r="CB72" i="2"/>
  <c r="CA72" i="2"/>
  <c r="BZ72" i="2"/>
  <c r="BY72" i="2"/>
  <c r="BW72" i="2"/>
  <c r="BV72" i="2"/>
  <c r="BU72" i="2"/>
  <c r="BT72" i="2"/>
  <c r="BR72" i="2"/>
  <c r="BQ72" i="2"/>
  <c r="BP72" i="2"/>
  <c r="AY72" i="2" s="1"/>
  <c r="BO72" i="2"/>
  <c r="AT72" i="2"/>
  <c r="AO72" i="2"/>
  <c r="AJ72" i="2"/>
  <c r="AE72" i="2"/>
  <c r="Z72" i="2"/>
  <c r="U72" i="2"/>
  <c r="P72" i="2"/>
  <c r="K72" i="2"/>
  <c r="DA71" i="2"/>
  <c r="CZ71" i="2"/>
  <c r="CY71" i="2"/>
  <c r="CX71" i="2"/>
  <c r="CV71" i="2"/>
  <c r="CU71" i="2"/>
  <c r="CT71" i="2"/>
  <c r="CS71" i="2"/>
  <c r="CQ71" i="2"/>
  <c r="CP71" i="2"/>
  <c r="CO71" i="2"/>
  <c r="CN71" i="2"/>
  <c r="CL71" i="2"/>
  <c r="CK71" i="2"/>
  <c r="CJ71" i="2"/>
  <c r="CI71" i="2"/>
  <c r="CG71" i="2"/>
  <c r="CF71" i="2"/>
  <c r="CE71" i="2"/>
  <c r="CD71" i="2"/>
  <c r="CB71" i="2"/>
  <c r="CA71" i="2"/>
  <c r="BZ71" i="2"/>
  <c r="BY71" i="2"/>
  <c r="BW71" i="2"/>
  <c r="BV71" i="2"/>
  <c r="BU71" i="2"/>
  <c r="BT71" i="2"/>
  <c r="AY71" i="2" s="1"/>
  <c r="BR71" i="2"/>
  <c r="BQ71" i="2"/>
  <c r="BP71" i="2"/>
  <c r="BO71" i="2"/>
  <c r="AT71" i="2"/>
  <c r="AO71" i="2"/>
  <c r="AJ71" i="2"/>
  <c r="AE71" i="2"/>
  <c r="Z71" i="2"/>
  <c r="U71" i="2"/>
  <c r="P71" i="2"/>
  <c r="K71" i="2"/>
  <c r="DA70" i="2"/>
  <c r="CZ70" i="2"/>
  <c r="CY70" i="2"/>
  <c r="CX70" i="2"/>
  <c r="CV70" i="2"/>
  <c r="CU70" i="2"/>
  <c r="CT70" i="2"/>
  <c r="CS70" i="2"/>
  <c r="CQ70" i="2"/>
  <c r="CP70" i="2"/>
  <c r="CO70" i="2"/>
  <c r="CN70" i="2"/>
  <c r="CL70" i="2"/>
  <c r="CK70" i="2"/>
  <c r="CJ70" i="2"/>
  <c r="CI70" i="2"/>
  <c r="CG70" i="2"/>
  <c r="CF70" i="2"/>
  <c r="CE70" i="2"/>
  <c r="CD70" i="2"/>
  <c r="CB70" i="2"/>
  <c r="CA70" i="2"/>
  <c r="BZ70" i="2"/>
  <c r="BY70" i="2"/>
  <c r="BW70" i="2"/>
  <c r="BV70" i="2"/>
  <c r="BU70" i="2"/>
  <c r="BT70" i="2"/>
  <c r="BR70" i="2"/>
  <c r="BQ70" i="2"/>
  <c r="BP70" i="2"/>
  <c r="BO70" i="2"/>
  <c r="AT70" i="2"/>
  <c r="AO70" i="2"/>
  <c r="AJ70" i="2"/>
  <c r="AE70" i="2"/>
  <c r="Z70" i="2"/>
  <c r="U70" i="2"/>
  <c r="P70" i="2"/>
  <c r="K70" i="2"/>
  <c r="DA69" i="2"/>
  <c r="CZ69" i="2"/>
  <c r="CY69" i="2"/>
  <c r="CX69" i="2"/>
  <c r="CV69" i="2"/>
  <c r="CU69" i="2"/>
  <c r="CT69" i="2"/>
  <c r="CS69" i="2"/>
  <c r="CQ69" i="2"/>
  <c r="CP69" i="2"/>
  <c r="CO69" i="2"/>
  <c r="CN69" i="2"/>
  <c r="CL69" i="2"/>
  <c r="CK69" i="2"/>
  <c r="CJ69" i="2"/>
  <c r="CI69" i="2"/>
  <c r="CG69" i="2"/>
  <c r="CF69" i="2"/>
  <c r="CE69" i="2"/>
  <c r="CD69" i="2"/>
  <c r="CB69" i="2"/>
  <c r="CA69" i="2"/>
  <c r="BZ69" i="2"/>
  <c r="BY69" i="2"/>
  <c r="BW69" i="2"/>
  <c r="BV69" i="2"/>
  <c r="BU69" i="2"/>
  <c r="BT69" i="2"/>
  <c r="BR69" i="2"/>
  <c r="BQ69" i="2"/>
  <c r="BP69" i="2"/>
  <c r="BO69" i="2"/>
  <c r="AY69" i="2"/>
  <c r="AT69" i="2"/>
  <c r="AO69" i="2"/>
  <c r="AJ69" i="2"/>
  <c r="AE69" i="2"/>
  <c r="Z69" i="2"/>
  <c r="U69" i="2"/>
  <c r="P69" i="2"/>
  <c r="K69" i="2"/>
  <c r="DA68" i="2"/>
  <c r="CZ68" i="2"/>
  <c r="CY68" i="2"/>
  <c r="CX68" i="2"/>
  <c r="CV68" i="2"/>
  <c r="CU68" i="2"/>
  <c r="CT68" i="2"/>
  <c r="CS68" i="2"/>
  <c r="CQ68" i="2"/>
  <c r="CP68" i="2"/>
  <c r="CO68" i="2"/>
  <c r="CN68" i="2"/>
  <c r="CL68" i="2"/>
  <c r="CK68" i="2"/>
  <c r="CJ68" i="2"/>
  <c r="CI68" i="2"/>
  <c r="CG68" i="2"/>
  <c r="CF68" i="2"/>
  <c r="CE68" i="2"/>
  <c r="CD68" i="2"/>
  <c r="CB68" i="2"/>
  <c r="CA68" i="2"/>
  <c r="BZ68" i="2"/>
  <c r="BY68" i="2"/>
  <c r="BW68" i="2"/>
  <c r="BV68" i="2"/>
  <c r="BU68" i="2"/>
  <c r="BT68" i="2"/>
  <c r="BR68" i="2"/>
  <c r="BQ68" i="2"/>
  <c r="BP68" i="2"/>
  <c r="BO68" i="2"/>
  <c r="AT68" i="2"/>
  <c r="AO68" i="2"/>
  <c r="AJ68" i="2"/>
  <c r="AE68" i="2"/>
  <c r="Z68" i="2"/>
  <c r="U68" i="2"/>
  <c r="P68" i="2"/>
  <c r="K68" i="2"/>
  <c r="DA67" i="2"/>
  <c r="CZ67" i="2"/>
  <c r="CY67" i="2"/>
  <c r="CX67" i="2"/>
  <c r="CV67" i="2"/>
  <c r="CU67" i="2"/>
  <c r="CT67" i="2"/>
  <c r="CS67" i="2"/>
  <c r="CQ67" i="2"/>
  <c r="CP67" i="2"/>
  <c r="CO67" i="2"/>
  <c r="CN67" i="2"/>
  <c r="CL67" i="2"/>
  <c r="CK67" i="2"/>
  <c r="CJ67" i="2"/>
  <c r="CI67" i="2"/>
  <c r="CG67" i="2"/>
  <c r="CF67" i="2"/>
  <c r="CE67" i="2"/>
  <c r="CD67" i="2"/>
  <c r="CB67" i="2"/>
  <c r="CA67" i="2"/>
  <c r="BZ67" i="2"/>
  <c r="BY67" i="2"/>
  <c r="BW67" i="2"/>
  <c r="BV67" i="2"/>
  <c r="BU67" i="2"/>
  <c r="BT67" i="2"/>
  <c r="BR67" i="2"/>
  <c r="BQ67" i="2"/>
  <c r="BP67" i="2"/>
  <c r="BO67" i="2"/>
  <c r="AT67" i="2"/>
  <c r="AO67" i="2"/>
  <c r="AJ67" i="2"/>
  <c r="AE67" i="2"/>
  <c r="Z67" i="2"/>
  <c r="U67" i="2"/>
  <c r="P67" i="2"/>
  <c r="K67" i="2"/>
  <c r="DA66" i="2"/>
  <c r="CZ66" i="2"/>
  <c r="CY66" i="2"/>
  <c r="CX66" i="2"/>
  <c r="CV66" i="2"/>
  <c r="CU66" i="2"/>
  <c r="CT66" i="2"/>
  <c r="CS66" i="2"/>
  <c r="CQ66" i="2"/>
  <c r="CP66" i="2"/>
  <c r="CO66" i="2"/>
  <c r="CN66" i="2"/>
  <c r="CL66" i="2"/>
  <c r="CK66" i="2"/>
  <c r="CJ66" i="2"/>
  <c r="CI66" i="2"/>
  <c r="CG66" i="2"/>
  <c r="CF66" i="2"/>
  <c r="CE66" i="2"/>
  <c r="CD66" i="2"/>
  <c r="CB66" i="2"/>
  <c r="CA66" i="2"/>
  <c r="BZ66" i="2"/>
  <c r="BY66" i="2"/>
  <c r="BW66" i="2"/>
  <c r="BV66" i="2"/>
  <c r="BU66" i="2"/>
  <c r="BT66" i="2"/>
  <c r="BR66" i="2"/>
  <c r="BQ66" i="2"/>
  <c r="BP66" i="2"/>
  <c r="BO66" i="2"/>
  <c r="AY66" i="2"/>
  <c r="AT66" i="2"/>
  <c r="AO66" i="2"/>
  <c r="AJ66" i="2"/>
  <c r="AE66" i="2"/>
  <c r="Z66" i="2"/>
  <c r="U66" i="2"/>
  <c r="P66" i="2"/>
  <c r="K66" i="2"/>
  <c r="DA65" i="2"/>
  <c r="CZ65" i="2"/>
  <c r="CY65" i="2"/>
  <c r="CX65" i="2"/>
  <c r="CV65" i="2"/>
  <c r="CU65" i="2"/>
  <c r="CT65" i="2"/>
  <c r="CS65" i="2"/>
  <c r="CQ65" i="2"/>
  <c r="CP65" i="2"/>
  <c r="CO65" i="2"/>
  <c r="CN65" i="2"/>
  <c r="CL65" i="2"/>
  <c r="CK65" i="2"/>
  <c r="CJ65" i="2"/>
  <c r="CI65" i="2"/>
  <c r="CG65" i="2"/>
  <c r="CF65" i="2"/>
  <c r="CE65" i="2"/>
  <c r="CD65" i="2"/>
  <c r="CB65" i="2"/>
  <c r="CA65" i="2"/>
  <c r="BZ65" i="2"/>
  <c r="BY65" i="2"/>
  <c r="BW65" i="2"/>
  <c r="BV65" i="2"/>
  <c r="BU65" i="2"/>
  <c r="BT65" i="2"/>
  <c r="BR65" i="2"/>
  <c r="BQ65" i="2"/>
  <c r="BP65" i="2"/>
  <c r="BO65" i="2"/>
  <c r="AY65" i="2" s="1"/>
  <c r="AT65" i="2"/>
  <c r="AO65" i="2"/>
  <c r="AJ65" i="2"/>
  <c r="AE65" i="2"/>
  <c r="Z65" i="2"/>
  <c r="U65" i="2"/>
  <c r="P65" i="2"/>
  <c r="K65" i="2"/>
  <c r="DA64" i="2"/>
  <c r="CZ64" i="2"/>
  <c r="CY64" i="2"/>
  <c r="CX64" i="2"/>
  <c r="CV64" i="2"/>
  <c r="CU64" i="2"/>
  <c r="CT64" i="2"/>
  <c r="CS64" i="2"/>
  <c r="CQ64" i="2"/>
  <c r="CP64" i="2"/>
  <c r="CO64" i="2"/>
  <c r="CN64" i="2"/>
  <c r="CL64" i="2"/>
  <c r="CK64" i="2"/>
  <c r="CJ64" i="2"/>
  <c r="CI64" i="2"/>
  <c r="CG64" i="2"/>
  <c r="CF64" i="2"/>
  <c r="CE64" i="2"/>
  <c r="CD64" i="2"/>
  <c r="CB64" i="2"/>
  <c r="CA64" i="2"/>
  <c r="BZ64" i="2"/>
  <c r="BY64" i="2"/>
  <c r="BW64" i="2"/>
  <c r="BV64" i="2"/>
  <c r="BU64" i="2"/>
  <c r="BT64" i="2"/>
  <c r="BR64" i="2"/>
  <c r="BQ64" i="2"/>
  <c r="BP64" i="2"/>
  <c r="AY64" i="2" s="1"/>
  <c r="BO64" i="2"/>
  <c r="AT64" i="2"/>
  <c r="AO64" i="2"/>
  <c r="AJ64" i="2"/>
  <c r="AE64" i="2"/>
  <c r="Z64" i="2"/>
  <c r="U64" i="2"/>
  <c r="P64" i="2"/>
  <c r="K64" i="2"/>
  <c r="DA63" i="2"/>
  <c r="CZ63" i="2"/>
  <c r="CY63" i="2"/>
  <c r="CX63" i="2"/>
  <c r="CV63" i="2"/>
  <c r="CU63" i="2"/>
  <c r="CT63" i="2"/>
  <c r="CS63" i="2"/>
  <c r="CQ63" i="2"/>
  <c r="CP63" i="2"/>
  <c r="CO63" i="2"/>
  <c r="CN63" i="2"/>
  <c r="CL63" i="2"/>
  <c r="CK63" i="2"/>
  <c r="CJ63" i="2"/>
  <c r="CI63" i="2"/>
  <c r="CG63" i="2"/>
  <c r="CF63" i="2"/>
  <c r="CE63" i="2"/>
  <c r="CD63" i="2"/>
  <c r="CB63" i="2"/>
  <c r="CA63" i="2"/>
  <c r="BZ63" i="2"/>
  <c r="BY63" i="2"/>
  <c r="BW63" i="2"/>
  <c r="BV63" i="2"/>
  <c r="BU63" i="2"/>
  <c r="BT63" i="2"/>
  <c r="BR63" i="2"/>
  <c r="BQ63" i="2"/>
  <c r="BP63" i="2"/>
  <c r="BO63" i="2"/>
  <c r="AT63" i="2"/>
  <c r="AO63" i="2"/>
  <c r="AJ63" i="2"/>
  <c r="AE63" i="2"/>
  <c r="Z63" i="2"/>
  <c r="U63" i="2"/>
  <c r="P63" i="2"/>
  <c r="K63" i="2"/>
  <c r="DA62" i="2"/>
  <c r="CZ62" i="2"/>
  <c r="CY62" i="2"/>
  <c r="CX62" i="2"/>
  <c r="CV62" i="2"/>
  <c r="CU62" i="2"/>
  <c r="CT62" i="2"/>
  <c r="CS62" i="2"/>
  <c r="CQ62" i="2"/>
  <c r="CP62" i="2"/>
  <c r="CO62" i="2"/>
  <c r="CN62" i="2"/>
  <c r="CL62" i="2"/>
  <c r="CK62" i="2"/>
  <c r="CJ62" i="2"/>
  <c r="CI62" i="2"/>
  <c r="CG62" i="2"/>
  <c r="CF62" i="2"/>
  <c r="CE62" i="2"/>
  <c r="CD62" i="2"/>
  <c r="CB62" i="2"/>
  <c r="CA62" i="2"/>
  <c r="BZ62" i="2"/>
  <c r="BY62" i="2"/>
  <c r="BW62" i="2"/>
  <c r="BV62" i="2"/>
  <c r="BU62" i="2"/>
  <c r="BT62" i="2"/>
  <c r="BR62" i="2"/>
  <c r="BQ62" i="2"/>
  <c r="BP62" i="2"/>
  <c r="BO62" i="2"/>
  <c r="AT62" i="2"/>
  <c r="AO62" i="2"/>
  <c r="AJ62" i="2"/>
  <c r="AE62" i="2"/>
  <c r="Z62" i="2"/>
  <c r="U62" i="2"/>
  <c r="P62" i="2"/>
  <c r="K62" i="2"/>
  <c r="DA61" i="2"/>
  <c r="CZ61" i="2"/>
  <c r="CY61" i="2"/>
  <c r="CX61" i="2"/>
  <c r="CV61" i="2"/>
  <c r="CU61" i="2"/>
  <c r="CT61" i="2"/>
  <c r="CS61" i="2"/>
  <c r="CQ61" i="2"/>
  <c r="CP61" i="2"/>
  <c r="CO61" i="2"/>
  <c r="CN61" i="2"/>
  <c r="CL61" i="2"/>
  <c r="CK61" i="2"/>
  <c r="CJ61" i="2"/>
  <c r="CI61" i="2"/>
  <c r="CG61" i="2"/>
  <c r="CF61" i="2"/>
  <c r="CE61" i="2"/>
  <c r="CD61" i="2"/>
  <c r="CB61" i="2"/>
  <c r="CA61" i="2"/>
  <c r="BZ61" i="2"/>
  <c r="BY61" i="2"/>
  <c r="BW61" i="2"/>
  <c r="BV61" i="2"/>
  <c r="BU61" i="2"/>
  <c r="AY61" i="2" s="1"/>
  <c r="BT61" i="2"/>
  <c r="BR61" i="2"/>
  <c r="BQ61" i="2"/>
  <c r="BP61" i="2"/>
  <c r="BO61" i="2"/>
  <c r="AT61" i="2"/>
  <c r="AO61" i="2"/>
  <c r="AJ61" i="2"/>
  <c r="AE61" i="2"/>
  <c r="Z61" i="2"/>
  <c r="U61" i="2"/>
  <c r="P61" i="2"/>
  <c r="K61" i="2"/>
  <c r="DA60" i="2"/>
  <c r="CZ60" i="2"/>
  <c r="CY60" i="2"/>
  <c r="CX60" i="2"/>
  <c r="CV60" i="2"/>
  <c r="CU60" i="2"/>
  <c r="CT60" i="2"/>
  <c r="CS60" i="2"/>
  <c r="CQ60" i="2"/>
  <c r="CP60" i="2"/>
  <c r="CO60" i="2"/>
  <c r="CN60" i="2"/>
  <c r="CL60" i="2"/>
  <c r="CK60" i="2"/>
  <c r="CJ60" i="2"/>
  <c r="CI60" i="2"/>
  <c r="CG60" i="2"/>
  <c r="CF60" i="2"/>
  <c r="CE60" i="2"/>
  <c r="CD60" i="2"/>
  <c r="CB60" i="2"/>
  <c r="CA60" i="2"/>
  <c r="BZ60" i="2"/>
  <c r="BY60" i="2"/>
  <c r="BW60" i="2"/>
  <c r="BV60" i="2"/>
  <c r="BU60" i="2"/>
  <c r="BT60" i="2"/>
  <c r="BR60" i="2"/>
  <c r="BQ60" i="2"/>
  <c r="BP60" i="2"/>
  <c r="BO60" i="2"/>
  <c r="AY60" i="2" s="1"/>
  <c r="AT60" i="2"/>
  <c r="AO60" i="2"/>
  <c r="AJ60" i="2"/>
  <c r="AE60" i="2"/>
  <c r="Z60" i="2"/>
  <c r="U60" i="2"/>
  <c r="P60" i="2"/>
  <c r="K60" i="2"/>
  <c r="DA59" i="2"/>
  <c r="CZ59" i="2"/>
  <c r="CY59" i="2"/>
  <c r="CX59" i="2"/>
  <c r="CV59" i="2"/>
  <c r="CU59" i="2"/>
  <c r="CT59" i="2"/>
  <c r="CS59" i="2"/>
  <c r="CQ59" i="2"/>
  <c r="CP59" i="2"/>
  <c r="CO59" i="2"/>
  <c r="CN59" i="2"/>
  <c r="CL59" i="2"/>
  <c r="CK59" i="2"/>
  <c r="CJ59" i="2"/>
  <c r="CI59" i="2"/>
  <c r="CG59" i="2"/>
  <c r="CF59" i="2"/>
  <c r="CE59" i="2"/>
  <c r="CD59" i="2"/>
  <c r="CB59" i="2"/>
  <c r="CA59" i="2"/>
  <c r="BZ59" i="2"/>
  <c r="BY59" i="2"/>
  <c r="BW59" i="2"/>
  <c r="BV59" i="2"/>
  <c r="BU59" i="2"/>
  <c r="BT59" i="2"/>
  <c r="BR59" i="2"/>
  <c r="BQ59" i="2"/>
  <c r="BP59" i="2"/>
  <c r="BO59" i="2"/>
  <c r="AT59" i="2"/>
  <c r="AO59" i="2"/>
  <c r="AJ59" i="2"/>
  <c r="AE59" i="2"/>
  <c r="Z59" i="2"/>
  <c r="U59" i="2"/>
  <c r="P59" i="2"/>
  <c r="K59" i="2"/>
  <c r="DA58" i="2"/>
  <c r="CZ58" i="2"/>
  <c r="CY58" i="2"/>
  <c r="CX58" i="2"/>
  <c r="CV58" i="2"/>
  <c r="CU58" i="2"/>
  <c r="CT58" i="2"/>
  <c r="CS58" i="2"/>
  <c r="CQ58" i="2"/>
  <c r="CP58" i="2"/>
  <c r="CO58" i="2"/>
  <c r="CN58" i="2"/>
  <c r="CL58" i="2"/>
  <c r="CK58" i="2"/>
  <c r="CJ58" i="2"/>
  <c r="CI58" i="2"/>
  <c r="CG58" i="2"/>
  <c r="CF58" i="2"/>
  <c r="CE58" i="2"/>
  <c r="CD58" i="2"/>
  <c r="CB58" i="2"/>
  <c r="CA58" i="2"/>
  <c r="BZ58" i="2"/>
  <c r="BY58" i="2"/>
  <c r="BW58" i="2"/>
  <c r="BV58" i="2"/>
  <c r="BU58" i="2"/>
  <c r="BT58" i="2"/>
  <c r="BR58" i="2"/>
  <c r="BQ58" i="2"/>
  <c r="BP58" i="2"/>
  <c r="BO58" i="2"/>
  <c r="AT58" i="2"/>
  <c r="AO58" i="2"/>
  <c r="AJ58" i="2"/>
  <c r="AE58" i="2"/>
  <c r="Z58" i="2"/>
  <c r="U58" i="2"/>
  <c r="P58" i="2"/>
  <c r="K58" i="2"/>
  <c r="B58" i="2"/>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126" i="2" s="1"/>
  <c r="DA57" i="2"/>
  <c r="CZ57" i="2"/>
  <c r="CY57" i="2"/>
  <c r="CX57" i="2"/>
  <c r="CV57" i="2"/>
  <c r="CU57" i="2"/>
  <c r="CT57" i="2"/>
  <c r="CS57" i="2"/>
  <c r="CQ57" i="2"/>
  <c r="CP57" i="2"/>
  <c r="CO57" i="2"/>
  <c r="CN57" i="2"/>
  <c r="CL57" i="2"/>
  <c r="CK57" i="2"/>
  <c r="CJ57" i="2"/>
  <c r="CI57" i="2"/>
  <c r="CG57" i="2"/>
  <c r="CF57" i="2"/>
  <c r="CE57" i="2"/>
  <c r="CD57" i="2"/>
  <c r="CB57" i="2"/>
  <c r="CA57" i="2"/>
  <c r="BZ57" i="2"/>
  <c r="BY57" i="2"/>
  <c r="BW57" i="2"/>
  <c r="BV57" i="2"/>
  <c r="BU57" i="2"/>
  <c r="BT57" i="2"/>
  <c r="BR57" i="2"/>
  <c r="BQ57" i="2"/>
  <c r="BP57" i="2"/>
  <c r="BO57" i="2"/>
  <c r="AY57" i="2"/>
  <c r="AT57" i="2"/>
  <c r="AO57" i="2"/>
  <c r="AJ57" i="2"/>
  <c r="AE57" i="2"/>
  <c r="Z57" i="2"/>
  <c r="U57" i="2"/>
  <c r="P57" i="2"/>
  <c r="K57" i="2"/>
  <c r="DA56" i="2"/>
  <c r="CZ56" i="2"/>
  <c r="CY56" i="2"/>
  <c r="CX56" i="2"/>
  <c r="CV56" i="2"/>
  <c r="CU56" i="2"/>
  <c r="CT56" i="2"/>
  <c r="CS56" i="2"/>
  <c r="CQ56" i="2"/>
  <c r="CP56" i="2"/>
  <c r="CO56" i="2"/>
  <c r="CN56" i="2"/>
  <c r="CL56" i="2"/>
  <c r="CK56" i="2"/>
  <c r="CJ56" i="2"/>
  <c r="CI56" i="2"/>
  <c r="CG56" i="2"/>
  <c r="CF56" i="2"/>
  <c r="CE56" i="2"/>
  <c r="CD56" i="2"/>
  <c r="CB56" i="2"/>
  <c r="CA56" i="2"/>
  <c r="BZ56" i="2"/>
  <c r="BY56" i="2"/>
  <c r="BW56" i="2"/>
  <c r="BV56" i="2"/>
  <c r="BU56" i="2"/>
  <c r="BT56" i="2"/>
  <c r="BR56" i="2"/>
  <c r="BQ56" i="2"/>
  <c r="BP56" i="2"/>
  <c r="AY56" i="2" s="1"/>
  <c r="BO56" i="2"/>
  <c r="AT56" i="2"/>
  <c r="AO56" i="2"/>
  <c r="AJ56" i="2"/>
  <c r="AE56" i="2"/>
  <c r="Z56" i="2"/>
  <c r="U56" i="2"/>
  <c r="P56" i="2"/>
  <c r="K56" i="2"/>
  <c r="DA55" i="2"/>
  <c r="CZ55" i="2"/>
  <c r="CY55" i="2"/>
  <c r="CX55" i="2"/>
  <c r="CV55" i="2"/>
  <c r="CU55" i="2"/>
  <c r="CT55" i="2"/>
  <c r="CS55" i="2"/>
  <c r="CQ55" i="2"/>
  <c r="CP55" i="2"/>
  <c r="CO55" i="2"/>
  <c r="CN55" i="2"/>
  <c r="CL55" i="2"/>
  <c r="CK55" i="2"/>
  <c r="CJ55" i="2"/>
  <c r="CI55" i="2"/>
  <c r="CG55" i="2"/>
  <c r="CF55" i="2"/>
  <c r="CE55" i="2"/>
  <c r="CD55" i="2"/>
  <c r="CB55" i="2"/>
  <c r="CA55" i="2"/>
  <c r="BZ55" i="2"/>
  <c r="BY55" i="2"/>
  <c r="BW55" i="2"/>
  <c r="BV55" i="2"/>
  <c r="BU55" i="2"/>
  <c r="BT55" i="2"/>
  <c r="BR55" i="2"/>
  <c r="BQ55" i="2"/>
  <c r="BP55" i="2"/>
  <c r="BO55" i="2"/>
  <c r="AT55" i="2"/>
  <c r="AO55" i="2"/>
  <c r="AJ55" i="2"/>
  <c r="AE55" i="2"/>
  <c r="Z55" i="2"/>
  <c r="U55" i="2"/>
  <c r="P55" i="2"/>
  <c r="K55" i="2"/>
  <c r="DA54" i="2"/>
  <c r="CZ54" i="2"/>
  <c r="CY54" i="2"/>
  <c r="CX54" i="2"/>
  <c r="CV54" i="2"/>
  <c r="CU54" i="2"/>
  <c r="CT54" i="2"/>
  <c r="CS54" i="2"/>
  <c r="CQ54" i="2"/>
  <c r="CP54" i="2"/>
  <c r="CO54" i="2"/>
  <c r="CN54" i="2"/>
  <c r="CL54" i="2"/>
  <c r="CK54" i="2"/>
  <c r="CJ54" i="2"/>
  <c r="CI54" i="2"/>
  <c r="CG54" i="2"/>
  <c r="CF54" i="2"/>
  <c r="CE54" i="2"/>
  <c r="CD54" i="2"/>
  <c r="CB54" i="2"/>
  <c r="CA54" i="2"/>
  <c r="BZ54" i="2"/>
  <c r="BY54" i="2"/>
  <c r="BW54" i="2"/>
  <c r="BV54" i="2"/>
  <c r="BU54" i="2"/>
  <c r="BT54" i="2"/>
  <c r="BR54" i="2"/>
  <c r="BQ54" i="2"/>
  <c r="BP54" i="2"/>
  <c r="BO54" i="2"/>
  <c r="AT54" i="2"/>
  <c r="AO54" i="2"/>
  <c r="AJ54" i="2"/>
  <c r="AE54" i="2"/>
  <c r="Z54" i="2"/>
  <c r="U54" i="2"/>
  <c r="P54" i="2"/>
  <c r="K54" i="2"/>
  <c r="DA53" i="2"/>
  <c r="CZ53" i="2"/>
  <c r="CY53" i="2"/>
  <c r="CX53" i="2"/>
  <c r="CV53" i="2"/>
  <c r="CU53" i="2"/>
  <c r="CT53" i="2"/>
  <c r="CS53" i="2"/>
  <c r="CQ53" i="2"/>
  <c r="CP53" i="2"/>
  <c r="CO53" i="2"/>
  <c r="CN53" i="2"/>
  <c r="CL53" i="2"/>
  <c r="CK53" i="2"/>
  <c r="CJ53" i="2"/>
  <c r="CI53" i="2"/>
  <c r="CG53" i="2"/>
  <c r="CF53" i="2"/>
  <c r="CE53" i="2"/>
  <c r="CD53" i="2"/>
  <c r="CB53" i="2"/>
  <c r="CA53" i="2"/>
  <c r="BZ53" i="2"/>
  <c r="BY53" i="2"/>
  <c r="BW53" i="2"/>
  <c r="BV53" i="2"/>
  <c r="BU53" i="2"/>
  <c r="BT53" i="2"/>
  <c r="AY53" i="2" s="1"/>
  <c r="BR53" i="2"/>
  <c r="BQ53" i="2"/>
  <c r="BP53" i="2"/>
  <c r="BO53" i="2"/>
  <c r="AT53" i="2"/>
  <c r="AO53" i="2"/>
  <c r="AJ53" i="2"/>
  <c r="AE53" i="2"/>
  <c r="Z53" i="2"/>
  <c r="U53" i="2"/>
  <c r="P53" i="2"/>
  <c r="K53" i="2"/>
  <c r="B53" i="2"/>
  <c r="B54" i="2" s="1"/>
  <c r="B55" i="2" s="1"/>
  <c r="B56" i="2" s="1"/>
  <c r="B57" i="2" s="1"/>
  <c r="DA52" i="2"/>
  <c r="CZ52" i="2"/>
  <c r="CY52" i="2"/>
  <c r="CX52" i="2"/>
  <c r="CV52" i="2"/>
  <c r="CU52" i="2"/>
  <c r="CT52" i="2"/>
  <c r="CS52" i="2"/>
  <c r="CQ52" i="2"/>
  <c r="CP52" i="2"/>
  <c r="CO52" i="2"/>
  <c r="CN52" i="2"/>
  <c r="CL52" i="2"/>
  <c r="CK52" i="2"/>
  <c r="CJ52" i="2"/>
  <c r="CI52" i="2"/>
  <c r="CG52" i="2"/>
  <c r="CF52" i="2"/>
  <c r="CE52" i="2"/>
  <c r="CD52" i="2"/>
  <c r="CB52" i="2"/>
  <c r="CA52" i="2"/>
  <c r="BZ52" i="2"/>
  <c r="BY52" i="2"/>
  <c r="BW52" i="2"/>
  <c r="BV52" i="2"/>
  <c r="BU52" i="2"/>
  <c r="BT52" i="2"/>
  <c r="BR52" i="2"/>
  <c r="BQ52" i="2"/>
  <c r="BP52" i="2"/>
  <c r="BO52" i="2"/>
  <c r="BB52" i="2"/>
  <c r="BB53" i="2" s="1"/>
  <c r="BB54" i="2" s="1"/>
  <c r="BB55" i="2" s="1"/>
  <c r="BB56" i="2" s="1"/>
  <c r="BB57" i="2" s="1"/>
  <c r="BB58" i="2" s="1"/>
  <c r="BB59" i="2" s="1"/>
  <c r="BB60" i="2" s="1"/>
  <c r="BB61" i="2" s="1"/>
  <c r="BB62" i="2" s="1"/>
  <c r="BB63" i="2" s="1"/>
  <c r="BB64" i="2" s="1"/>
  <c r="BB65" i="2" s="1"/>
  <c r="BB66" i="2" s="1"/>
  <c r="BB67" i="2" s="1"/>
  <c r="BB68" i="2" s="1"/>
  <c r="BB69" i="2" s="1"/>
  <c r="BB70" i="2" s="1"/>
  <c r="BB71" i="2" s="1"/>
  <c r="BB72" i="2" s="1"/>
  <c r="BB73" i="2" s="1"/>
  <c r="BB74" i="2" s="1"/>
  <c r="BB75" i="2" s="1"/>
  <c r="BB76" i="2" s="1"/>
  <c r="BB77" i="2" s="1"/>
  <c r="BB78" i="2" s="1"/>
  <c r="BB79" i="2" s="1"/>
  <c r="BB80" i="2" s="1"/>
  <c r="BB81" i="2" s="1"/>
  <c r="BB82" i="2" s="1"/>
  <c r="BB83" i="2" s="1"/>
  <c r="BB84" i="2" s="1"/>
  <c r="BB85" i="2" s="1"/>
  <c r="BB86" i="2" s="1"/>
  <c r="BB87" i="2" s="1"/>
  <c r="BB88" i="2" s="1"/>
  <c r="AT52" i="2"/>
  <c r="AO52" i="2"/>
  <c r="AJ52" i="2"/>
  <c r="AE52" i="2"/>
  <c r="Z52" i="2"/>
  <c r="U52" i="2"/>
  <c r="P52" i="2"/>
  <c r="K52" i="2"/>
  <c r="B52" i="2"/>
  <c r="DA51" i="2"/>
  <c r="CZ51" i="2"/>
  <c r="CY51" i="2"/>
  <c r="CX51" i="2"/>
  <c r="CV51" i="2"/>
  <c r="CU51" i="2"/>
  <c r="CT51" i="2"/>
  <c r="CS51" i="2"/>
  <c r="CQ51" i="2"/>
  <c r="CP51" i="2"/>
  <c r="CO51" i="2"/>
  <c r="CN51" i="2"/>
  <c r="CL51" i="2"/>
  <c r="CK51" i="2"/>
  <c r="CJ51" i="2"/>
  <c r="CI51" i="2"/>
  <c r="CG51" i="2"/>
  <c r="CF51" i="2"/>
  <c r="CE51" i="2"/>
  <c r="CD51" i="2"/>
  <c r="CB51" i="2"/>
  <c r="CA51" i="2"/>
  <c r="BZ51" i="2"/>
  <c r="BY51" i="2"/>
  <c r="BW51" i="2"/>
  <c r="BV51" i="2"/>
  <c r="BU51" i="2"/>
  <c r="BT51" i="2"/>
  <c r="BR51" i="2"/>
  <c r="BQ51" i="2"/>
  <c r="BP51" i="2"/>
  <c r="BO51" i="2"/>
  <c r="BB51" i="2"/>
  <c r="AT51" i="2"/>
  <c r="AO51" i="2"/>
  <c r="AJ51" i="2"/>
  <c r="AE51" i="2"/>
  <c r="Z51" i="2"/>
  <c r="U51" i="2"/>
  <c r="P51" i="2"/>
  <c r="K51" i="2"/>
  <c r="B51" i="2"/>
  <c r="DA50" i="2"/>
  <c r="CZ50" i="2"/>
  <c r="CY50" i="2"/>
  <c r="CX50" i="2"/>
  <c r="CV50" i="2"/>
  <c r="CU50" i="2"/>
  <c r="CT50" i="2"/>
  <c r="CS50" i="2"/>
  <c r="CQ50" i="2"/>
  <c r="CP50" i="2"/>
  <c r="CO50" i="2"/>
  <c r="CN50" i="2"/>
  <c r="CL50" i="2"/>
  <c r="CK50" i="2"/>
  <c r="CJ50" i="2"/>
  <c r="CI50" i="2"/>
  <c r="CG50" i="2"/>
  <c r="CF50" i="2"/>
  <c r="CE50" i="2"/>
  <c r="CD50" i="2"/>
  <c r="CB50" i="2"/>
  <c r="CA50" i="2"/>
  <c r="BZ50" i="2"/>
  <c r="BY50" i="2"/>
  <c r="BW50" i="2"/>
  <c r="BV50" i="2"/>
  <c r="BU50" i="2"/>
  <c r="BT50" i="2"/>
  <c r="BR50" i="2"/>
  <c r="AY50" i="2" s="1"/>
  <c r="BQ50" i="2"/>
  <c r="BP50" i="2"/>
  <c r="BO50" i="2"/>
  <c r="AT50" i="2"/>
  <c r="AO50" i="2"/>
  <c r="AJ50" i="2"/>
  <c r="AE50" i="2"/>
  <c r="Z50" i="2"/>
  <c r="U50" i="2"/>
  <c r="P50" i="2"/>
  <c r="K50" i="2"/>
  <c r="AT47" i="2"/>
  <c r="AS47" i="2"/>
  <c r="AR47" i="2"/>
  <c r="AQ47" i="2"/>
  <c r="AP47" i="2"/>
  <c r="AN47" i="2"/>
  <c r="AM47" i="2"/>
  <c r="AL47" i="2"/>
  <c r="AO47" i="2" s="1"/>
  <c r="AK47" i="2"/>
  <c r="AJ47" i="2"/>
  <c r="AI47" i="2"/>
  <c r="AH47" i="2"/>
  <c r="AG47" i="2"/>
  <c r="AF47" i="2"/>
  <c r="AD47" i="2"/>
  <c r="AC47" i="2"/>
  <c r="AB47" i="2"/>
  <c r="AE47" i="2" s="1"/>
  <c r="AA47" i="2"/>
  <c r="Y47" i="2"/>
  <c r="X47" i="2"/>
  <c r="W47" i="2"/>
  <c r="V47" i="2"/>
  <c r="Z47" i="2" s="1"/>
  <c r="T47" i="2"/>
  <c r="S47" i="2"/>
  <c r="R47" i="2"/>
  <c r="Q47" i="2"/>
  <c r="O47" i="2"/>
  <c r="N47" i="2"/>
  <c r="M47" i="2"/>
  <c r="L47" i="2"/>
  <c r="P47" i="2" s="1"/>
  <c r="J47" i="2"/>
  <c r="I47" i="2"/>
  <c r="H47" i="2"/>
  <c r="G47" i="2"/>
  <c r="DA46" i="2"/>
  <c r="CZ46" i="2"/>
  <c r="CY46" i="2"/>
  <c r="CX46" i="2"/>
  <c r="CV46" i="2"/>
  <c r="CU46" i="2"/>
  <c r="CT46" i="2"/>
  <c r="CS46" i="2"/>
  <c r="CQ46" i="2"/>
  <c r="CP46" i="2"/>
  <c r="CO46" i="2"/>
  <c r="CN46" i="2"/>
  <c r="CL46" i="2"/>
  <c r="CK46" i="2"/>
  <c r="CJ46" i="2"/>
  <c r="CI46" i="2"/>
  <c r="CG46" i="2"/>
  <c r="CF46" i="2"/>
  <c r="CE46" i="2"/>
  <c r="CD46" i="2"/>
  <c r="CB46" i="2"/>
  <c r="CA46" i="2"/>
  <c r="BZ46" i="2"/>
  <c r="BY46" i="2"/>
  <c r="BW46" i="2"/>
  <c r="BV46" i="2"/>
  <c r="BU46" i="2"/>
  <c r="BT46" i="2"/>
  <c r="BR46" i="2"/>
  <c r="BQ46" i="2"/>
  <c r="BP46" i="2"/>
  <c r="BO46" i="2"/>
  <c r="AT46" i="2"/>
  <c r="AO46" i="2"/>
  <c r="AJ46" i="2"/>
  <c r="AE46" i="2"/>
  <c r="Z46" i="2"/>
  <c r="U46" i="2"/>
  <c r="P46" i="2"/>
  <c r="K46" i="2"/>
  <c r="DA45" i="2"/>
  <c r="CZ45" i="2"/>
  <c r="CY45" i="2"/>
  <c r="CX45" i="2"/>
  <c r="CV45" i="2"/>
  <c r="CU45" i="2"/>
  <c r="CT45" i="2"/>
  <c r="CS45" i="2"/>
  <c r="CQ45" i="2"/>
  <c r="CP45" i="2"/>
  <c r="CO45" i="2"/>
  <c r="CN45" i="2"/>
  <c r="CL45" i="2"/>
  <c r="CK45" i="2"/>
  <c r="CJ45" i="2"/>
  <c r="CI45" i="2"/>
  <c r="CG45" i="2"/>
  <c r="CF45" i="2"/>
  <c r="CE45" i="2"/>
  <c r="CD45" i="2"/>
  <c r="CB45" i="2"/>
  <c r="CA45" i="2"/>
  <c r="BZ45" i="2"/>
  <c r="BY45" i="2"/>
  <c r="BW45" i="2"/>
  <c r="BV45" i="2"/>
  <c r="BU45" i="2"/>
  <c r="BT45" i="2"/>
  <c r="BR45" i="2"/>
  <c r="BQ45" i="2"/>
  <c r="BP45" i="2"/>
  <c r="BO45" i="2"/>
  <c r="AT45" i="2"/>
  <c r="AO45" i="2"/>
  <c r="AJ45" i="2"/>
  <c r="AE45" i="2"/>
  <c r="Z45" i="2"/>
  <c r="U45" i="2"/>
  <c r="P45" i="2"/>
  <c r="K45" i="2"/>
  <c r="DA44" i="2"/>
  <c r="CZ44" i="2"/>
  <c r="CY44" i="2"/>
  <c r="CX44" i="2"/>
  <c r="CV44" i="2"/>
  <c r="CU44" i="2"/>
  <c r="CT44" i="2"/>
  <c r="CS44" i="2"/>
  <c r="CQ44" i="2"/>
  <c r="CP44" i="2"/>
  <c r="CO44" i="2"/>
  <c r="CN44" i="2"/>
  <c r="CL44" i="2"/>
  <c r="CK44" i="2"/>
  <c r="CJ44" i="2"/>
  <c r="CI44" i="2"/>
  <c r="CG44" i="2"/>
  <c r="CF44" i="2"/>
  <c r="CE44" i="2"/>
  <c r="CD44" i="2"/>
  <c r="CB44" i="2"/>
  <c r="CA44" i="2"/>
  <c r="BZ44" i="2"/>
  <c r="BY44" i="2"/>
  <c r="BW44" i="2"/>
  <c r="BV44" i="2"/>
  <c r="BU44" i="2"/>
  <c r="AY44" i="2" s="1"/>
  <c r="BT44" i="2"/>
  <c r="BR44" i="2"/>
  <c r="BQ44" i="2"/>
  <c r="BP44" i="2"/>
  <c r="BO44" i="2"/>
  <c r="AT44" i="2"/>
  <c r="AO44" i="2"/>
  <c r="AJ44" i="2"/>
  <c r="AE44" i="2"/>
  <c r="Z44" i="2"/>
  <c r="U44" i="2"/>
  <c r="P44" i="2"/>
  <c r="K44" i="2"/>
  <c r="BM44" i="2" s="1"/>
  <c r="DA43" i="2"/>
  <c r="CZ43" i="2"/>
  <c r="CY43" i="2"/>
  <c r="CX43" i="2"/>
  <c r="CV43" i="2"/>
  <c r="CU43" i="2"/>
  <c r="CT43" i="2"/>
  <c r="CS43" i="2"/>
  <c r="CQ43" i="2"/>
  <c r="CP43" i="2"/>
  <c r="CO43" i="2"/>
  <c r="CN43" i="2"/>
  <c r="CL43" i="2"/>
  <c r="CK43" i="2"/>
  <c r="CJ43" i="2"/>
  <c r="CI43" i="2"/>
  <c r="CG43" i="2"/>
  <c r="CF43" i="2"/>
  <c r="CE43" i="2"/>
  <c r="CD43" i="2"/>
  <c r="CB43" i="2"/>
  <c r="CA43" i="2"/>
  <c r="BZ43" i="2"/>
  <c r="BY43" i="2"/>
  <c r="BW43" i="2"/>
  <c r="BV43" i="2"/>
  <c r="BU43" i="2"/>
  <c r="BT43" i="2"/>
  <c r="BR43" i="2"/>
  <c r="BQ43" i="2"/>
  <c r="BP43" i="2"/>
  <c r="BO43" i="2"/>
  <c r="AT43" i="2"/>
  <c r="AO43" i="2"/>
  <c r="AJ43" i="2"/>
  <c r="AE43" i="2"/>
  <c r="Z43" i="2"/>
  <c r="U43" i="2"/>
  <c r="P43" i="2"/>
  <c r="K43" i="2"/>
  <c r="DA42" i="2"/>
  <c r="CZ42" i="2"/>
  <c r="CY42" i="2"/>
  <c r="CX42" i="2"/>
  <c r="CV42" i="2"/>
  <c r="CU42" i="2"/>
  <c r="CT42" i="2"/>
  <c r="CS42" i="2"/>
  <c r="CQ42" i="2"/>
  <c r="CP42" i="2"/>
  <c r="CO42" i="2"/>
  <c r="CN42" i="2"/>
  <c r="CL42" i="2"/>
  <c r="CK42" i="2"/>
  <c r="CJ42" i="2"/>
  <c r="CI42" i="2"/>
  <c r="CG42" i="2"/>
  <c r="CF42" i="2"/>
  <c r="CE42" i="2"/>
  <c r="CD42" i="2"/>
  <c r="CB42" i="2"/>
  <c r="CA42" i="2"/>
  <c r="BZ42" i="2"/>
  <c r="BY42" i="2"/>
  <c r="BW42" i="2"/>
  <c r="BV42" i="2"/>
  <c r="BU42" i="2"/>
  <c r="BT42" i="2"/>
  <c r="BR42" i="2"/>
  <c r="BQ42" i="2"/>
  <c r="BP42" i="2"/>
  <c r="BO42" i="2"/>
  <c r="AT42" i="2"/>
  <c r="AO42" i="2"/>
  <c r="AJ42" i="2"/>
  <c r="AE42" i="2"/>
  <c r="Z42" i="2"/>
  <c r="U42" i="2"/>
  <c r="P42" i="2"/>
  <c r="K42" i="2"/>
  <c r="DA41" i="2"/>
  <c r="CZ41" i="2"/>
  <c r="CY41" i="2"/>
  <c r="CX41" i="2"/>
  <c r="CV41" i="2"/>
  <c r="CU41" i="2"/>
  <c r="CT41" i="2"/>
  <c r="CS41" i="2"/>
  <c r="CQ41" i="2"/>
  <c r="CP41" i="2"/>
  <c r="CO41" i="2"/>
  <c r="CN41" i="2"/>
  <c r="CL41" i="2"/>
  <c r="CK41" i="2"/>
  <c r="CJ41" i="2"/>
  <c r="CI41" i="2"/>
  <c r="CG41" i="2"/>
  <c r="CF41" i="2"/>
  <c r="CE41" i="2"/>
  <c r="CD41" i="2"/>
  <c r="CB41" i="2"/>
  <c r="CA41" i="2"/>
  <c r="BZ41" i="2"/>
  <c r="BY41" i="2"/>
  <c r="BW41" i="2"/>
  <c r="BV41" i="2"/>
  <c r="BU41" i="2"/>
  <c r="BT41" i="2"/>
  <c r="BR41" i="2"/>
  <c r="BQ41" i="2"/>
  <c r="BP41" i="2"/>
  <c r="BO41" i="2"/>
  <c r="AT41" i="2"/>
  <c r="AO41" i="2"/>
  <c r="AJ41" i="2"/>
  <c r="AE41" i="2"/>
  <c r="Z41" i="2"/>
  <c r="U41" i="2"/>
  <c r="P41" i="2"/>
  <c r="K41" i="2"/>
  <c r="DA40" i="2"/>
  <c r="CZ40" i="2"/>
  <c r="CY40" i="2"/>
  <c r="CX40" i="2"/>
  <c r="CV40" i="2"/>
  <c r="CU40" i="2"/>
  <c r="CT40" i="2"/>
  <c r="CS40" i="2"/>
  <c r="CQ40" i="2"/>
  <c r="CP40" i="2"/>
  <c r="CO40" i="2"/>
  <c r="CN40" i="2"/>
  <c r="CL40" i="2"/>
  <c r="CK40" i="2"/>
  <c r="CJ40" i="2"/>
  <c r="CI40" i="2"/>
  <c r="CG40" i="2"/>
  <c r="CF40" i="2"/>
  <c r="CE40" i="2"/>
  <c r="CD40" i="2"/>
  <c r="CB40" i="2"/>
  <c r="CA40" i="2"/>
  <c r="BZ40" i="2"/>
  <c r="BY40" i="2"/>
  <c r="BW40" i="2"/>
  <c r="BV40" i="2"/>
  <c r="BU40" i="2"/>
  <c r="BT40" i="2"/>
  <c r="BR40" i="2"/>
  <c r="BQ40" i="2"/>
  <c r="BP40" i="2"/>
  <c r="BO40" i="2"/>
  <c r="AT40" i="2"/>
  <c r="AO40" i="2"/>
  <c r="AJ40" i="2"/>
  <c r="AE40" i="2"/>
  <c r="Z40" i="2"/>
  <c r="U40" i="2"/>
  <c r="P40" i="2"/>
  <c r="K40" i="2"/>
  <c r="DA39" i="2"/>
  <c r="CZ39" i="2"/>
  <c r="CY39" i="2"/>
  <c r="CX39" i="2"/>
  <c r="CV39" i="2"/>
  <c r="CU39" i="2"/>
  <c r="CT39" i="2"/>
  <c r="CS39" i="2"/>
  <c r="CQ39" i="2"/>
  <c r="CP39" i="2"/>
  <c r="CO39" i="2"/>
  <c r="CN39" i="2"/>
  <c r="CL39" i="2"/>
  <c r="CK39" i="2"/>
  <c r="CJ39" i="2"/>
  <c r="CI39" i="2"/>
  <c r="CG39" i="2"/>
  <c r="CF39" i="2"/>
  <c r="CE39" i="2"/>
  <c r="CD39" i="2"/>
  <c r="CB39" i="2"/>
  <c r="CA39" i="2"/>
  <c r="BZ39" i="2"/>
  <c r="BY39" i="2"/>
  <c r="BW39" i="2"/>
  <c r="BV39" i="2"/>
  <c r="BU39" i="2"/>
  <c r="BT39" i="2"/>
  <c r="BR39" i="2"/>
  <c r="BQ39" i="2"/>
  <c r="BP39" i="2"/>
  <c r="BO39" i="2"/>
  <c r="AT39" i="2"/>
  <c r="AO39" i="2"/>
  <c r="AJ39" i="2"/>
  <c r="AE39" i="2"/>
  <c r="Z39" i="2"/>
  <c r="U39" i="2"/>
  <c r="P39" i="2"/>
  <c r="BM39" i="2" s="1"/>
  <c r="K39" i="2"/>
  <c r="DA38" i="2"/>
  <c r="CZ38" i="2"/>
  <c r="CY38" i="2"/>
  <c r="CX38" i="2"/>
  <c r="CV38" i="2"/>
  <c r="CU38" i="2"/>
  <c r="CT38" i="2"/>
  <c r="CS38" i="2"/>
  <c r="CQ38" i="2"/>
  <c r="CP38" i="2"/>
  <c r="CO38" i="2"/>
  <c r="CN38" i="2"/>
  <c r="CL38" i="2"/>
  <c r="CK38" i="2"/>
  <c r="CJ38" i="2"/>
  <c r="CI38" i="2"/>
  <c r="CG38" i="2"/>
  <c r="CF38" i="2"/>
  <c r="CE38" i="2"/>
  <c r="CD38" i="2"/>
  <c r="CB38" i="2"/>
  <c r="CA38" i="2"/>
  <c r="BZ38" i="2"/>
  <c r="BY38" i="2"/>
  <c r="BW38" i="2"/>
  <c r="BV38" i="2"/>
  <c r="BU38" i="2"/>
  <c r="BT38" i="2"/>
  <c r="BR38" i="2"/>
  <c r="BQ38" i="2"/>
  <c r="BP38" i="2"/>
  <c r="BO38" i="2"/>
  <c r="AT38" i="2"/>
  <c r="AO38" i="2"/>
  <c r="AJ38" i="2"/>
  <c r="AE38" i="2"/>
  <c r="Z38" i="2"/>
  <c r="U38" i="2"/>
  <c r="P38" i="2"/>
  <c r="K38" i="2"/>
  <c r="DA37" i="2"/>
  <c r="CZ37" i="2"/>
  <c r="CY37" i="2"/>
  <c r="CX37" i="2"/>
  <c r="CV37" i="2"/>
  <c r="CU37" i="2"/>
  <c r="CT37" i="2"/>
  <c r="CS37" i="2"/>
  <c r="CQ37" i="2"/>
  <c r="CP37" i="2"/>
  <c r="CO37" i="2"/>
  <c r="CN37" i="2"/>
  <c r="CL37" i="2"/>
  <c r="CK37" i="2"/>
  <c r="CJ37" i="2"/>
  <c r="CI37" i="2"/>
  <c r="CG37" i="2"/>
  <c r="CF37" i="2"/>
  <c r="CE37" i="2"/>
  <c r="CD37" i="2"/>
  <c r="CB37" i="2"/>
  <c r="CA37" i="2"/>
  <c r="BZ37" i="2"/>
  <c r="BY37" i="2"/>
  <c r="BW37" i="2"/>
  <c r="BV37" i="2"/>
  <c r="BU37" i="2"/>
  <c r="BT37" i="2"/>
  <c r="BR37" i="2"/>
  <c r="BQ37" i="2"/>
  <c r="BP37" i="2"/>
  <c r="BO37" i="2"/>
  <c r="BM37" i="2"/>
  <c r="AT37" i="2"/>
  <c r="AO37" i="2"/>
  <c r="AJ37" i="2"/>
  <c r="AE37" i="2"/>
  <c r="Z37" i="2"/>
  <c r="U37" i="2"/>
  <c r="P37" i="2"/>
  <c r="K37" i="2"/>
  <c r="DA36" i="2"/>
  <c r="CZ36" i="2"/>
  <c r="CY36" i="2"/>
  <c r="CX36" i="2"/>
  <c r="CV36" i="2"/>
  <c r="CU36" i="2"/>
  <c r="CT36" i="2"/>
  <c r="CS36" i="2"/>
  <c r="CQ36" i="2"/>
  <c r="CP36" i="2"/>
  <c r="CO36" i="2"/>
  <c r="CN36" i="2"/>
  <c r="CL36" i="2"/>
  <c r="CK36" i="2"/>
  <c r="CJ36" i="2"/>
  <c r="CI36" i="2"/>
  <c r="CG36" i="2"/>
  <c r="CF36" i="2"/>
  <c r="CE36" i="2"/>
  <c r="CD36" i="2"/>
  <c r="CB36" i="2"/>
  <c r="CA36" i="2"/>
  <c r="BZ36" i="2"/>
  <c r="BY36" i="2"/>
  <c r="BW36" i="2"/>
  <c r="BV36" i="2"/>
  <c r="BU36" i="2"/>
  <c r="BT36" i="2"/>
  <c r="BR36" i="2"/>
  <c r="BQ36" i="2"/>
  <c r="BP36" i="2"/>
  <c r="BO36" i="2"/>
  <c r="AT36" i="2"/>
  <c r="AO36" i="2"/>
  <c r="AJ36" i="2"/>
  <c r="AE36" i="2"/>
  <c r="Z36" i="2"/>
  <c r="U36" i="2"/>
  <c r="P36" i="2"/>
  <c r="K36" i="2"/>
  <c r="DA35" i="2"/>
  <c r="CZ35" i="2"/>
  <c r="CY35" i="2"/>
  <c r="CX35" i="2"/>
  <c r="CV35" i="2"/>
  <c r="CU35" i="2"/>
  <c r="CT35" i="2"/>
  <c r="CS35" i="2"/>
  <c r="CQ35" i="2"/>
  <c r="CP35" i="2"/>
  <c r="CO35" i="2"/>
  <c r="CN35" i="2"/>
  <c r="CL35" i="2"/>
  <c r="CK35" i="2"/>
  <c r="CJ35" i="2"/>
  <c r="CI35" i="2"/>
  <c r="CG35" i="2"/>
  <c r="CF35" i="2"/>
  <c r="CE35" i="2"/>
  <c r="CD35" i="2"/>
  <c r="CB35" i="2"/>
  <c r="CA35" i="2"/>
  <c r="BZ35" i="2"/>
  <c r="BY35" i="2"/>
  <c r="BW35" i="2"/>
  <c r="BV35" i="2"/>
  <c r="BU35" i="2"/>
  <c r="BT35" i="2"/>
  <c r="BR35" i="2"/>
  <c r="BQ35" i="2"/>
  <c r="BP35" i="2"/>
  <c r="BO35" i="2"/>
  <c r="AT35" i="2"/>
  <c r="AO35" i="2"/>
  <c r="AJ35" i="2"/>
  <c r="AE35" i="2"/>
  <c r="Z35" i="2"/>
  <c r="U35" i="2"/>
  <c r="P35" i="2"/>
  <c r="K35" i="2"/>
  <c r="DA34" i="2"/>
  <c r="CZ34" i="2"/>
  <c r="CY34" i="2"/>
  <c r="CX34" i="2"/>
  <c r="CV34" i="2"/>
  <c r="CU34" i="2"/>
  <c r="CT34" i="2"/>
  <c r="CS34" i="2"/>
  <c r="CQ34" i="2"/>
  <c r="CP34" i="2"/>
  <c r="CO34" i="2"/>
  <c r="CN34" i="2"/>
  <c r="CL34" i="2"/>
  <c r="CK34" i="2"/>
  <c r="CJ34" i="2"/>
  <c r="CI34" i="2"/>
  <c r="CG34" i="2"/>
  <c r="CF34" i="2"/>
  <c r="CE34" i="2"/>
  <c r="CD34" i="2"/>
  <c r="CB34" i="2"/>
  <c r="CA34" i="2"/>
  <c r="BZ34" i="2"/>
  <c r="BY34" i="2"/>
  <c r="BW34" i="2"/>
  <c r="BV34" i="2"/>
  <c r="BU34" i="2"/>
  <c r="BT34" i="2"/>
  <c r="BR34" i="2"/>
  <c r="BQ34" i="2"/>
  <c r="BP34" i="2"/>
  <c r="BO34" i="2"/>
  <c r="AT34" i="2"/>
  <c r="AO34" i="2"/>
  <c r="AJ34" i="2"/>
  <c r="AE34" i="2"/>
  <c r="Z34" i="2"/>
  <c r="U34" i="2"/>
  <c r="P34" i="2"/>
  <c r="K34" i="2"/>
  <c r="DA33" i="2"/>
  <c r="CZ33" i="2"/>
  <c r="CY33" i="2"/>
  <c r="CX33" i="2"/>
  <c r="CV33" i="2"/>
  <c r="CU33" i="2"/>
  <c r="CT33" i="2"/>
  <c r="CS33" i="2"/>
  <c r="CQ33" i="2"/>
  <c r="CP33" i="2"/>
  <c r="CO33" i="2"/>
  <c r="CN33" i="2"/>
  <c r="CL33" i="2"/>
  <c r="CK33" i="2"/>
  <c r="CJ33" i="2"/>
  <c r="CI33" i="2"/>
  <c r="CG33" i="2"/>
  <c r="CF33" i="2"/>
  <c r="CE33" i="2"/>
  <c r="CD33" i="2"/>
  <c r="CB33" i="2"/>
  <c r="CA33" i="2"/>
  <c r="BZ33" i="2"/>
  <c r="BY33" i="2"/>
  <c r="BW33" i="2"/>
  <c r="BV33" i="2"/>
  <c r="BU33" i="2"/>
  <c r="BT33" i="2"/>
  <c r="BR33" i="2"/>
  <c r="BQ33" i="2"/>
  <c r="BP33" i="2"/>
  <c r="BO33" i="2"/>
  <c r="BM33" i="2"/>
  <c r="AT33" i="2"/>
  <c r="AO33" i="2"/>
  <c r="AJ33" i="2"/>
  <c r="AE33" i="2"/>
  <c r="Z33" i="2"/>
  <c r="U33" i="2"/>
  <c r="P33" i="2"/>
  <c r="K33" i="2"/>
  <c r="DA32" i="2"/>
  <c r="CZ32" i="2"/>
  <c r="CY32" i="2"/>
  <c r="CX32" i="2"/>
  <c r="CV32" i="2"/>
  <c r="CU32" i="2"/>
  <c r="CT32" i="2"/>
  <c r="CS32" i="2"/>
  <c r="CQ32" i="2"/>
  <c r="CP32" i="2"/>
  <c r="CO32" i="2"/>
  <c r="CN32" i="2"/>
  <c r="CL32" i="2"/>
  <c r="CK32" i="2"/>
  <c r="CJ32" i="2"/>
  <c r="CI32" i="2"/>
  <c r="CG32" i="2"/>
  <c r="CF32" i="2"/>
  <c r="CE32" i="2"/>
  <c r="CD32" i="2"/>
  <c r="CB32" i="2"/>
  <c r="CA32" i="2"/>
  <c r="BZ32" i="2"/>
  <c r="BY32" i="2"/>
  <c r="BW32" i="2"/>
  <c r="BV32" i="2"/>
  <c r="BU32" i="2"/>
  <c r="BT32" i="2"/>
  <c r="BR32" i="2"/>
  <c r="BQ32" i="2"/>
  <c r="BP32" i="2"/>
  <c r="BO32" i="2"/>
  <c r="AT32" i="2"/>
  <c r="AO32" i="2"/>
  <c r="AJ32" i="2"/>
  <c r="AE32" i="2"/>
  <c r="Z32" i="2"/>
  <c r="U32" i="2"/>
  <c r="P32" i="2"/>
  <c r="K32" i="2"/>
  <c r="DA31" i="2"/>
  <c r="CZ31" i="2"/>
  <c r="CY31" i="2"/>
  <c r="CX31" i="2"/>
  <c r="CV31" i="2"/>
  <c r="CU31" i="2"/>
  <c r="CT31" i="2"/>
  <c r="CS31" i="2"/>
  <c r="CQ31" i="2"/>
  <c r="CP31" i="2"/>
  <c r="CO31" i="2"/>
  <c r="CN31" i="2"/>
  <c r="CL31" i="2"/>
  <c r="CK31" i="2"/>
  <c r="CJ31" i="2"/>
  <c r="CI31" i="2"/>
  <c r="CG31" i="2"/>
  <c r="CF31" i="2"/>
  <c r="CE31" i="2"/>
  <c r="CD31" i="2"/>
  <c r="CB31" i="2"/>
  <c r="CA31" i="2"/>
  <c r="BZ31" i="2"/>
  <c r="BY31" i="2"/>
  <c r="BW31" i="2"/>
  <c r="BV31" i="2"/>
  <c r="AY31" i="2" s="1"/>
  <c r="BU31" i="2"/>
  <c r="BT31" i="2"/>
  <c r="BR31" i="2"/>
  <c r="BQ31" i="2"/>
  <c r="BP31" i="2"/>
  <c r="BO31" i="2"/>
  <c r="AT31" i="2"/>
  <c r="AO31" i="2"/>
  <c r="AJ31" i="2"/>
  <c r="AE31" i="2"/>
  <c r="Z31" i="2"/>
  <c r="U31" i="2"/>
  <c r="P31" i="2"/>
  <c r="K31" i="2"/>
  <c r="DA30" i="2"/>
  <c r="CZ30" i="2"/>
  <c r="CY30" i="2"/>
  <c r="CX30" i="2"/>
  <c r="CV30" i="2"/>
  <c r="CU30" i="2"/>
  <c r="CT30" i="2"/>
  <c r="CS30" i="2"/>
  <c r="CQ30" i="2"/>
  <c r="CP30" i="2"/>
  <c r="CO30" i="2"/>
  <c r="CN30" i="2"/>
  <c r="CL30" i="2"/>
  <c r="CK30" i="2"/>
  <c r="CJ30" i="2"/>
  <c r="CI30" i="2"/>
  <c r="CG30" i="2"/>
  <c r="CF30" i="2"/>
  <c r="CE30" i="2"/>
  <c r="CD30" i="2"/>
  <c r="CB30" i="2"/>
  <c r="CA30" i="2"/>
  <c r="BZ30" i="2"/>
  <c r="BY30" i="2"/>
  <c r="BW30" i="2"/>
  <c r="BV30" i="2"/>
  <c r="BU30" i="2"/>
  <c r="BT30" i="2"/>
  <c r="BR30" i="2"/>
  <c r="BQ30" i="2"/>
  <c r="BP30" i="2"/>
  <c r="BO30" i="2"/>
  <c r="AT30" i="2"/>
  <c r="AO30" i="2"/>
  <c r="AJ30" i="2"/>
  <c r="AE30" i="2"/>
  <c r="Z30" i="2"/>
  <c r="U30" i="2"/>
  <c r="P30" i="2"/>
  <c r="K30" i="2"/>
  <c r="DA29" i="2"/>
  <c r="CZ29" i="2"/>
  <c r="CY29" i="2"/>
  <c r="CX29" i="2"/>
  <c r="CV29" i="2"/>
  <c r="CU29" i="2"/>
  <c r="CT29" i="2"/>
  <c r="CS29" i="2"/>
  <c r="CQ29" i="2"/>
  <c r="CP29" i="2"/>
  <c r="CO29" i="2"/>
  <c r="CN29" i="2"/>
  <c r="CL29" i="2"/>
  <c r="CK29" i="2"/>
  <c r="CJ29" i="2"/>
  <c r="CI29" i="2"/>
  <c r="CG29" i="2"/>
  <c r="CF29" i="2"/>
  <c r="CE29" i="2"/>
  <c r="CD29" i="2"/>
  <c r="CB29" i="2"/>
  <c r="CA29" i="2"/>
  <c r="BZ29" i="2"/>
  <c r="BY29" i="2"/>
  <c r="BW29" i="2"/>
  <c r="BV29" i="2"/>
  <c r="BU29" i="2"/>
  <c r="BT29" i="2"/>
  <c r="BR29" i="2"/>
  <c r="BQ29" i="2"/>
  <c r="BP29" i="2"/>
  <c r="BO29" i="2"/>
  <c r="AT29" i="2"/>
  <c r="AO29" i="2"/>
  <c r="AJ29" i="2"/>
  <c r="AE29" i="2"/>
  <c r="Z29" i="2"/>
  <c r="U29" i="2"/>
  <c r="P29" i="2"/>
  <c r="K29" i="2"/>
  <c r="DA28" i="2"/>
  <c r="CZ28" i="2"/>
  <c r="CY28" i="2"/>
  <c r="CX28" i="2"/>
  <c r="CV28" i="2"/>
  <c r="CU28" i="2"/>
  <c r="CT28" i="2"/>
  <c r="CS28" i="2"/>
  <c r="CQ28" i="2"/>
  <c r="CP28" i="2"/>
  <c r="CO28" i="2"/>
  <c r="CN28" i="2"/>
  <c r="CL28" i="2"/>
  <c r="CK28" i="2"/>
  <c r="CJ28" i="2"/>
  <c r="CI28" i="2"/>
  <c r="CG28" i="2"/>
  <c r="CF28" i="2"/>
  <c r="CE28" i="2"/>
  <c r="CD28" i="2"/>
  <c r="CB28" i="2"/>
  <c r="CA28" i="2"/>
  <c r="BZ28" i="2"/>
  <c r="BY28" i="2"/>
  <c r="BW28" i="2"/>
  <c r="BV28" i="2"/>
  <c r="BU28" i="2"/>
  <c r="BT28" i="2"/>
  <c r="BR28" i="2"/>
  <c r="BQ28" i="2"/>
  <c r="BP28" i="2"/>
  <c r="BO28" i="2"/>
  <c r="AT28" i="2"/>
  <c r="AO28" i="2"/>
  <c r="AJ28" i="2"/>
  <c r="AE28" i="2"/>
  <c r="Z28" i="2"/>
  <c r="U28" i="2"/>
  <c r="P28" i="2"/>
  <c r="K28" i="2"/>
  <c r="DA27" i="2"/>
  <c r="CZ27" i="2"/>
  <c r="CY27" i="2"/>
  <c r="CX27" i="2"/>
  <c r="CV27" i="2"/>
  <c r="CU27" i="2"/>
  <c r="CT27" i="2"/>
  <c r="CS27" i="2"/>
  <c r="CQ27" i="2"/>
  <c r="CP27" i="2"/>
  <c r="CO27" i="2"/>
  <c r="CN27" i="2"/>
  <c r="CL27" i="2"/>
  <c r="CK27" i="2"/>
  <c r="CJ27" i="2"/>
  <c r="CI27" i="2"/>
  <c r="CG27" i="2"/>
  <c r="CF27" i="2"/>
  <c r="CE27" i="2"/>
  <c r="CD27" i="2"/>
  <c r="CB27" i="2"/>
  <c r="CA27" i="2"/>
  <c r="BZ27" i="2"/>
  <c r="BY27" i="2"/>
  <c r="BW27" i="2"/>
  <c r="BV27" i="2"/>
  <c r="BU27" i="2"/>
  <c r="BT27" i="2"/>
  <c r="BR27" i="2"/>
  <c r="BQ27" i="2"/>
  <c r="BP27" i="2"/>
  <c r="BO27" i="2"/>
  <c r="AT27" i="2"/>
  <c r="AO27" i="2"/>
  <c r="AJ27" i="2"/>
  <c r="AE27" i="2"/>
  <c r="Z27" i="2"/>
  <c r="U27" i="2"/>
  <c r="P27" i="2"/>
  <c r="K27" i="2"/>
  <c r="DA26" i="2"/>
  <c r="CZ26" i="2"/>
  <c r="CY26" i="2"/>
  <c r="CX26" i="2"/>
  <c r="CV26" i="2"/>
  <c r="CU26" i="2"/>
  <c r="CT26" i="2"/>
  <c r="CS26" i="2"/>
  <c r="CQ26" i="2"/>
  <c r="CP26" i="2"/>
  <c r="CO26" i="2"/>
  <c r="CN26" i="2"/>
  <c r="CL26" i="2"/>
  <c r="CK26" i="2"/>
  <c r="CJ26" i="2"/>
  <c r="CI26" i="2"/>
  <c r="CG26" i="2"/>
  <c r="CF26" i="2"/>
  <c r="CE26" i="2"/>
  <c r="CD26" i="2"/>
  <c r="CB26" i="2"/>
  <c r="CA26" i="2"/>
  <c r="BZ26" i="2"/>
  <c r="BY26" i="2"/>
  <c r="BW26" i="2"/>
  <c r="AY26" i="2" s="1"/>
  <c r="BV26" i="2"/>
  <c r="BU26" i="2"/>
  <c r="BT26" i="2"/>
  <c r="BR26" i="2"/>
  <c r="BQ26" i="2"/>
  <c r="BP26" i="2"/>
  <c r="BO26" i="2"/>
  <c r="AT26" i="2"/>
  <c r="AO26" i="2"/>
  <c r="AJ26" i="2"/>
  <c r="AE26" i="2"/>
  <c r="Z26" i="2"/>
  <c r="U26" i="2"/>
  <c r="P26" i="2"/>
  <c r="K26" i="2"/>
  <c r="DA25" i="2"/>
  <c r="CZ25" i="2"/>
  <c r="CY25" i="2"/>
  <c r="CX25" i="2"/>
  <c r="CV25" i="2"/>
  <c r="CU25" i="2"/>
  <c r="CT25" i="2"/>
  <c r="CS25" i="2"/>
  <c r="CQ25" i="2"/>
  <c r="CP25" i="2"/>
  <c r="CO25" i="2"/>
  <c r="CN25" i="2"/>
  <c r="CL25" i="2"/>
  <c r="CK25" i="2"/>
  <c r="CJ25" i="2"/>
  <c r="CI25" i="2"/>
  <c r="CG25" i="2"/>
  <c r="CF25" i="2"/>
  <c r="CE25" i="2"/>
  <c r="CD25" i="2"/>
  <c r="CB25" i="2"/>
  <c r="CA25" i="2"/>
  <c r="BZ25" i="2"/>
  <c r="BY25" i="2"/>
  <c r="BW25" i="2"/>
  <c r="BV25" i="2"/>
  <c r="BU25" i="2"/>
  <c r="BT25" i="2"/>
  <c r="BR25" i="2"/>
  <c r="BQ25" i="2"/>
  <c r="BP25" i="2"/>
  <c r="BO25" i="2"/>
  <c r="AT25" i="2"/>
  <c r="AO25" i="2"/>
  <c r="AJ25" i="2"/>
  <c r="AE25" i="2"/>
  <c r="Z25" i="2"/>
  <c r="U25" i="2"/>
  <c r="P25" i="2"/>
  <c r="K25" i="2"/>
  <c r="DA24" i="2"/>
  <c r="CZ24" i="2"/>
  <c r="CY24" i="2"/>
  <c r="CX24" i="2"/>
  <c r="CV24" i="2"/>
  <c r="CU24" i="2"/>
  <c r="CT24" i="2"/>
  <c r="CS24" i="2"/>
  <c r="CQ24" i="2"/>
  <c r="CP24" i="2"/>
  <c r="CO24" i="2"/>
  <c r="CN24" i="2"/>
  <c r="CL24" i="2"/>
  <c r="CK24" i="2"/>
  <c r="CJ24" i="2"/>
  <c r="CI24" i="2"/>
  <c r="CG24" i="2"/>
  <c r="CF24" i="2"/>
  <c r="CE24" i="2"/>
  <c r="CD24" i="2"/>
  <c r="CB24" i="2"/>
  <c r="CA24" i="2"/>
  <c r="BZ24" i="2"/>
  <c r="BY24" i="2"/>
  <c r="BW24" i="2"/>
  <c r="BV24" i="2"/>
  <c r="BU24" i="2"/>
  <c r="BT24" i="2"/>
  <c r="BR24" i="2"/>
  <c r="BQ24" i="2"/>
  <c r="BP24" i="2"/>
  <c r="BO24" i="2"/>
  <c r="AT24" i="2"/>
  <c r="AO24" i="2"/>
  <c r="AJ24" i="2"/>
  <c r="AE24" i="2"/>
  <c r="Z24" i="2"/>
  <c r="U24" i="2"/>
  <c r="P24" i="2"/>
  <c r="K24" i="2"/>
  <c r="DA23" i="2"/>
  <c r="CZ23" i="2"/>
  <c r="CY23" i="2"/>
  <c r="CX23" i="2"/>
  <c r="CV23" i="2"/>
  <c r="CU23" i="2"/>
  <c r="CT23" i="2"/>
  <c r="CS23" i="2"/>
  <c r="CQ23" i="2"/>
  <c r="CP23" i="2"/>
  <c r="CO23" i="2"/>
  <c r="CN23" i="2"/>
  <c r="CL23" i="2"/>
  <c r="CK23" i="2"/>
  <c r="CJ23" i="2"/>
  <c r="CI23" i="2"/>
  <c r="CG23" i="2"/>
  <c r="CF23" i="2"/>
  <c r="CE23" i="2"/>
  <c r="CD23" i="2"/>
  <c r="CB23" i="2"/>
  <c r="CA23" i="2"/>
  <c r="BZ23" i="2"/>
  <c r="BY23" i="2"/>
  <c r="BW23" i="2"/>
  <c r="BV23" i="2"/>
  <c r="BU23" i="2"/>
  <c r="BT23" i="2"/>
  <c r="AY23" i="2" s="1"/>
  <c r="BR23" i="2"/>
  <c r="BQ23" i="2"/>
  <c r="BP23" i="2"/>
  <c r="BO23" i="2"/>
  <c r="AT23" i="2"/>
  <c r="AO23" i="2"/>
  <c r="AJ23" i="2"/>
  <c r="AE23" i="2"/>
  <c r="Z23" i="2"/>
  <c r="U23" i="2"/>
  <c r="P23" i="2"/>
  <c r="K23" i="2"/>
  <c r="DA22" i="2"/>
  <c r="CZ22" i="2"/>
  <c r="CY22" i="2"/>
  <c r="CX22" i="2"/>
  <c r="CV22" i="2"/>
  <c r="CU22" i="2"/>
  <c r="CT22" i="2"/>
  <c r="CS22" i="2"/>
  <c r="CQ22" i="2"/>
  <c r="CP22" i="2"/>
  <c r="CO22" i="2"/>
  <c r="CN22" i="2"/>
  <c r="CL22" i="2"/>
  <c r="CK22" i="2"/>
  <c r="CJ22" i="2"/>
  <c r="CI22" i="2"/>
  <c r="CG22" i="2"/>
  <c r="CF22" i="2"/>
  <c r="CE22" i="2"/>
  <c r="CD22" i="2"/>
  <c r="CB22" i="2"/>
  <c r="CA22" i="2"/>
  <c r="BZ22" i="2"/>
  <c r="BY22" i="2"/>
  <c r="BW22" i="2"/>
  <c r="BV22" i="2"/>
  <c r="BU22" i="2"/>
  <c r="BT22" i="2"/>
  <c r="BR22" i="2"/>
  <c r="BQ22" i="2"/>
  <c r="BP22" i="2"/>
  <c r="BO22" i="2"/>
  <c r="AT22" i="2"/>
  <c r="AO22" i="2"/>
  <c r="AJ22" i="2"/>
  <c r="AE22" i="2"/>
  <c r="Z22" i="2"/>
  <c r="U22" i="2"/>
  <c r="P22" i="2"/>
  <c r="K22" i="2"/>
  <c r="DA21" i="2"/>
  <c r="CZ21" i="2"/>
  <c r="CY21" i="2"/>
  <c r="CX21" i="2"/>
  <c r="CV21" i="2"/>
  <c r="CU21" i="2"/>
  <c r="CT21" i="2"/>
  <c r="CS21" i="2"/>
  <c r="CQ21" i="2"/>
  <c r="CP21" i="2"/>
  <c r="CO21" i="2"/>
  <c r="CN21" i="2"/>
  <c r="CL21" i="2"/>
  <c r="CK21" i="2"/>
  <c r="CJ21" i="2"/>
  <c r="CI21" i="2"/>
  <c r="CG21" i="2"/>
  <c r="CF21" i="2"/>
  <c r="CE21" i="2"/>
  <c r="CD21" i="2"/>
  <c r="CB21" i="2"/>
  <c r="CA21" i="2"/>
  <c r="BZ21" i="2"/>
  <c r="BY21" i="2"/>
  <c r="BW21" i="2"/>
  <c r="BV21" i="2"/>
  <c r="BU21" i="2"/>
  <c r="BT21" i="2"/>
  <c r="BR21" i="2"/>
  <c r="BQ21" i="2"/>
  <c r="BP21" i="2"/>
  <c r="BO21" i="2"/>
  <c r="AY21" i="2"/>
  <c r="AT21" i="2"/>
  <c r="AO21" i="2"/>
  <c r="AJ21" i="2"/>
  <c r="AE21" i="2"/>
  <c r="Z21" i="2"/>
  <c r="U21" i="2"/>
  <c r="P21" i="2"/>
  <c r="K21" i="2"/>
  <c r="DA20" i="2"/>
  <c r="CZ20" i="2"/>
  <c r="CY20" i="2"/>
  <c r="CX20" i="2"/>
  <c r="CV20" i="2"/>
  <c r="CU20" i="2"/>
  <c r="CT20" i="2"/>
  <c r="CS20" i="2"/>
  <c r="CQ20" i="2"/>
  <c r="CP20" i="2"/>
  <c r="CO20" i="2"/>
  <c r="CN20" i="2"/>
  <c r="CL20" i="2"/>
  <c r="CK20" i="2"/>
  <c r="CJ20" i="2"/>
  <c r="CI20" i="2"/>
  <c r="CG20" i="2"/>
  <c r="CF20" i="2"/>
  <c r="CE20" i="2"/>
  <c r="CD20" i="2"/>
  <c r="CB20" i="2"/>
  <c r="CA20" i="2"/>
  <c r="BZ20" i="2"/>
  <c r="BY20" i="2"/>
  <c r="BW20" i="2"/>
  <c r="BV20" i="2"/>
  <c r="BU20" i="2"/>
  <c r="BT20" i="2"/>
  <c r="BR20" i="2"/>
  <c r="BQ20" i="2"/>
  <c r="BP20" i="2"/>
  <c r="BO20" i="2"/>
  <c r="AT20" i="2"/>
  <c r="AO20" i="2"/>
  <c r="AJ20" i="2"/>
  <c r="AE20" i="2"/>
  <c r="Z20" i="2"/>
  <c r="U20" i="2"/>
  <c r="P20" i="2"/>
  <c r="K20" i="2"/>
  <c r="DA19" i="2"/>
  <c r="CZ19" i="2"/>
  <c r="CY19" i="2"/>
  <c r="CX19" i="2"/>
  <c r="CV19" i="2"/>
  <c r="CU19" i="2"/>
  <c r="CT19" i="2"/>
  <c r="CS19" i="2"/>
  <c r="CQ19" i="2"/>
  <c r="CP19" i="2"/>
  <c r="CO19" i="2"/>
  <c r="CN19" i="2"/>
  <c r="CL19" i="2"/>
  <c r="CK19" i="2"/>
  <c r="CJ19" i="2"/>
  <c r="CI19" i="2"/>
  <c r="CG19" i="2"/>
  <c r="CF19" i="2"/>
  <c r="CE19" i="2"/>
  <c r="CD19" i="2"/>
  <c r="CB19" i="2"/>
  <c r="CA19" i="2"/>
  <c r="BZ19" i="2"/>
  <c r="BY19" i="2"/>
  <c r="BW19" i="2"/>
  <c r="BV19" i="2"/>
  <c r="BU19" i="2"/>
  <c r="BT19" i="2"/>
  <c r="BR19" i="2"/>
  <c r="BQ19" i="2"/>
  <c r="BP19" i="2"/>
  <c r="BO19" i="2"/>
  <c r="AT19" i="2"/>
  <c r="AO19" i="2"/>
  <c r="AJ19" i="2"/>
  <c r="AE19" i="2"/>
  <c r="Z19" i="2"/>
  <c r="U19" i="2"/>
  <c r="P19" i="2"/>
  <c r="K19" i="2"/>
  <c r="DA18" i="2"/>
  <c r="CZ18" i="2"/>
  <c r="CY18" i="2"/>
  <c r="CX18" i="2"/>
  <c r="CV18" i="2"/>
  <c r="CU18" i="2"/>
  <c r="CT18" i="2"/>
  <c r="CS18" i="2"/>
  <c r="CQ18" i="2"/>
  <c r="CP18" i="2"/>
  <c r="CO18" i="2"/>
  <c r="CN18" i="2"/>
  <c r="CL18" i="2"/>
  <c r="CK18" i="2"/>
  <c r="CJ18" i="2"/>
  <c r="CI18" i="2"/>
  <c r="CG18" i="2"/>
  <c r="CF18" i="2"/>
  <c r="CE18" i="2"/>
  <c r="CD18" i="2"/>
  <c r="CB18" i="2"/>
  <c r="CA18" i="2"/>
  <c r="BZ18" i="2"/>
  <c r="BY18" i="2"/>
  <c r="BW18" i="2"/>
  <c r="BV18" i="2"/>
  <c r="AY18" i="2" s="1"/>
  <c r="BU18" i="2"/>
  <c r="BT18" i="2"/>
  <c r="BR18" i="2"/>
  <c r="BQ18" i="2"/>
  <c r="BP18" i="2"/>
  <c r="BO18" i="2"/>
  <c r="AT18" i="2"/>
  <c r="AO18" i="2"/>
  <c r="AJ18" i="2"/>
  <c r="AE18" i="2"/>
  <c r="Z18" i="2"/>
  <c r="U18" i="2"/>
  <c r="P18" i="2"/>
  <c r="K18" i="2"/>
  <c r="DA17" i="2"/>
  <c r="CZ17" i="2"/>
  <c r="CY17" i="2"/>
  <c r="CX17" i="2"/>
  <c r="CV17" i="2"/>
  <c r="CU17" i="2"/>
  <c r="CT17" i="2"/>
  <c r="CS17" i="2"/>
  <c r="CQ17" i="2"/>
  <c r="CP17" i="2"/>
  <c r="CO17" i="2"/>
  <c r="CN17" i="2"/>
  <c r="CL17" i="2"/>
  <c r="CK17" i="2"/>
  <c r="CJ17" i="2"/>
  <c r="CI17" i="2"/>
  <c r="CG17" i="2"/>
  <c r="CF17" i="2"/>
  <c r="CE17" i="2"/>
  <c r="CD17" i="2"/>
  <c r="CB17" i="2"/>
  <c r="CA17" i="2"/>
  <c r="BZ17" i="2"/>
  <c r="BY17" i="2"/>
  <c r="BW17" i="2"/>
  <c r="BV17" i="2"/>
  <c r="BU17" i="2"/>
  <c r="BT17" i="2"/>
  <c r="BR17" i="2"/>
  <c r="BQ17" i="2"/>
  <c r="BP17" i="2"/>
  <c r="BO17" i="2"/>
  <c r="AY17" i="2" s="1"/>
  <c r="AT17" i="2"/>
  <c r="AO17" i="2"/>
  <c r="AJ17" i="2"/>
  <c r="AE17" i="2"/>
  <c r="Z17" i="2"/>
  <c r="U17" i="2"/>
  <c r="P17" i="2"/>
  <c r="K17" i="2"/>
  <c r="DA16" i="2"/>
  <c r="CZ16" i="2"/>
  <c r="CY16" i="2"/>
  <c r="CX16" i="2"/>
  <c r="CV16" i="2"/>
  <c r="CU16" i="2"/>
  <c r="CT16" i="2"/>
  <c r="CS16" i="2"/>
  <c r="CQ16" i="2"/>
  <c r="CP16" i="2"/>
  <c r="CO16" i="2"/>
  <c r="CN16" i="2"/>
  <c r="CL16" i="2"/>
  <c r="CK16" i="2"/>
  <c r="CJ16" i="2"/>
  <c r="CI16" i="2"/>
  <c r="CG16" i="2"/>
  <c r="CF16" i="2"/>
  <c r="CE16" i="2"/>
  <c r="CD16" i="2"/>
  <c r="CB16" i="2"/>
  <c r="CA16" i="2"/>
  <c r="BZ16" i="2"/>
  <c r="BY16" i="2"/>
  <c r="BW16" i="2"/>
  <c r="BV16" i="2"/>
  <c r="BU16" i="2"/>
  <c r="BT16" i="2"/>
  <c r="BR16" i="2"/>
  <c r="BQ16" i="2"/>
  <c r="BP16" i="2"/>
  <c r="AY16" i="2" s="1"/>
  <c r="BO16" i="2"/>
  <c r="AT16" i="2"/>
  <c r="AO16" i="2"/>
  <c r="AJ16" i="2"/>
  <c r="AE16" i="2"/>
  <c r="Z16" i="2"/>
  <c r="U16" i="2"/>
  <c r="P16" i="2"/>
  <c r="K16" i="2"/>
  <c r="DA15" i="2"/>
  <c r="CZ15" i="2"/>
  <c r="CY15" i="2"/>
  <c r="CX15" i="2"/>
  <c r="CV15" i="2"/>
  <c r="CU15" i="2"/>
  <c r="CT15" i="2"/>
  <c r="CS15" i="2"/>
  <c r="CQ15" i="2"/>
  <c r="CP15" i="2"/>
  <c r="CO15" i="2"/>
  <c r="CN15" i="2"/>
  <c r="CL15" i="2"/>
  <c r="CK15" i="2"/>
  <c r="CJ15" i="2"/>
  <c r="CI15" i="2"/>
  <c r="CG15" i="2"/>
  <c r="CF15" i="2"/>
  <c r="CE15" i="2"/>
  <c r="CD15" i="2"/>
  <c r="CB15" i="2"/>
  <c r="CA15" i="2"/>
  <c r="BZ15" i="2"/>
  <c r="BY15" i="2"/>
  <c r="BW15" i="2"/>
  <c r="BV15" i="2"/>
  <c r="BU15" i="2"/>
  <c r="BT15" i="2"/>
  <c r="BR15" i="2"/>
  <c r="BQ15" i="2"/>
  <c r="BP15" i="2"/>
  <c r="BO15" i="2"/>
  <c r="AT15" i="2"/>
  <c r="AO15" i="2"/>
  <c r="AJ15" i="2"/>
  <c r="AE15" i="2"/>
  <c r="Z15" i="2"/>
  <c r="U15" i="2"/>
  <c r="P15" i="2"/>
  <c r="K15" i="2"/>
  <c r="DA14" i="2"/>
  <c r="CZ14" i="2"/>
  <c r="CY14" i="2"/>
  <c r="CX14" i="2"/>
  <c r="CV14" i="2"/>
  <c r="CU14" i="2"/>
  <c r="CT14" i="2"/>
  <c r="CS14" i="2"/>
  <c r="CQ14" i="2"/>
  <c r="CP14" i="2"/>
  <c r="CO14" i="2"/>
  <c r="CN14" i="2"/>
  <c r="CL14" i="2"/>
  <c r="CK14" i="2"/>
  <c r="CJ14" i="2"/>
  <c r="CI14" i="2"/>
  <c r="CG14" i="2"/>
  <c r="CF14" i="2"/>
  <c r="CE14" i="2"/>
  <c r="CD14" i="2"/>
  <c r="CB14" i="2"/>
  <c r="CA14" i="2"/>
  <c r="BZ14" i="2"/>
  <c r="BY14" i="2"/>
  <c r="BW14" i="2"/>
  <c r="BV14" i="2"/>
  <c r="BU14" i="2"/>
  <c r="BT14" i="2"/>
  <c r="BR14" i="2"/>
  <c r="BQ14" i="2"/>
  <c r="BP14" i="2"/>
  <c r="BO14" i="2"/>
  <c r="AT14" i="2"/>
  <c r="AO14" i="2"/>
  <c r="AJ14" i="2"/>
  <c r="AE14" i="2"/>
  <c r="Z14" i="2"/>
  <c r="U14" i="2"/>
  <c r="P14" i="2"/>
  <c r="K14" i="2"/>
  <c r="DA13" i="2"/>
  <c r="CZ13" i="2"/>
  <c r="CY13" i="2"/>
  <c r="CX13" i="2"/>
  <c r="CV13" i="2"/>
  <c r="CU13" i="2"/>
  <c r="CT13" i="2"/>
  <c r="CS13" i="2"/>
  <c r="CQ13" i="2"/>
  <c r="CP13" i="2"/>
  <c r="CO13" i="2"/>
  <c r="CN13" i="2"/>
  <c r="CL13" i="2"/>
  <c r="CK13" i="2"/>
  <c r="CJ13" i="2"/>
  <c r="CI13" i="2"/>
  <c r="CG13" i="2"/>
  <c r="CF13" i="2"/>
  <c r="CE13" i="2"/>
  <c r="CD13" i="2"/>
  <c r="CB13" i="2"/>
  <c r="CA13" i="2"/>
  <c r="BZ13" i="2"/>
  <c r="BY13" i="2"/>
  <c r="BW13" i="2"/>
  <c r="BV13" i="2"/>
  <c r="BU13" i="2"/>
  <c r="AY13" i="2" s="1"/>
  <c r="BT13" i="2"/>
  <c r="BR13" i="2"/>
  <c r="BQ13" i="2"/>
  <c r="BP13" i="2"/>
  <c r="BO13" i="2"/>
  <c r="AT13" i="2"/>
  <c r="AO13" i="2"/>
  <c r="AJ13" i="2"/>
  <c r="AE13" i="2"/>
  <c r="Z13" i="2"/>
  <c r="U13" i="2"/>
  <c r="P13" i="2"/>
  <c r="K13" i="2"/>
  <c r="DA12" i="2"/>
  <c r="CZ12" i="2"/>
  <c r="CY12" i="2"/>
  <c r="CX12" i="2"/>
  <c r="CV12" i="2"/>
  <c r="CU12" i="2"/>
  <c r="CT12" i="2"/>
  <c r="CS12" i="2"/>
  <c r="CQ12" i="2"/>
  <c r="CP12" i="2"/>
  <c r="CO12" i="2"/>
  <c r="CN12" i="2"/>
  <c r="CL12" i="2"/>
  <c r="CK12" i="2"/>
  <c r="CJ12" i="2"/>
  <c r="CI12" i="2"/>
  <c r="CG12" i="2"/>
  <c r="CF12" i="2"/>
  <c r="CE12" i="2"/>
  <c r="CD12" i="2"/>
  <c r="CB12" i="2"/>
  <c r="CA12" i="2"/>
  <c r="BZ12" i="2"/>
  <c r="BY12" i="2"/>
  <c r="BW12" i="2"/>
  <c r="BV12" i="2"/>
  <c r="BU12" i="2"/>
  <c r="BT12" i="2"/>
  <c r="BR12" i="2"/>
  <c r="BQ12" i="2"/>
  <c r="BP12" i="2"/>
  <c r="BO12" i="2"/>
  <c r="AY12" i="2" s="1"/>
  <c r="AT12" i="2"/>
  <c r="AO12" i="2"/>
  <c r="AJ12" i="2"/>
  <c r="AE12" i="2"/>
  <c r="Z12" i="2"/>
  <c r="U12" i="2"/>
  <c r="P12" i="2"/>
  <c r="K12" i="2"/>
  <c r="DA11" i="2"/>
  <c r="CZ11" i="2"/>
  <c r="CY11" i="2"/>
  <c r="CX11" i="2"/>
  <c r="CV11" i="2"/>
  <c r="CU11" i="2"/>
  <c r="CT11" i="2"/>
  <c r="CS11" i="2"/>
  <c r="CQ11" i="2"/>
  <c r="CP11" i="2"/>
  <c r="CO11" i="2"/>
  <c r="CN11" i="2"/>
  <c r="CL11" i="2"/>
  <c r="CK11" i="2"/>
  <c r="CJ11" i="2"/>
  <c r="CI11" i="2"/>
  <c r="CG11" i="2"/>
  <c r="CF11" i="2"/>
  <c r="CE11" i="2"/>
  <c r="CD11" i="2"/>
  <c r="CB11" i="2"/>
  <c r="CA11" i="2"/>
  <c r="BZ11" i="2"/>
  <c r="BY11" i="2"/>
  <c r="BW11" i="2"/>
  <c r="BV11" i="2"/>
  <c r="BU11" i="2"/>
  <c r="BT11" i="2"/>
  <c r="BR11" i="2"/>
  <c r="BQ11" i="2"/>
  <c r="BP11" i="2"/>
  <c r="BO11" i="2"/>
  <c r="AT11" i="2"/>
  <c r="AO11" i="2"/>
  <c r="AJ11" i="2"/>
  <c r="AE11" i="2"/>
  <c r="Z11" i="2"/>
  <c r="U11" i="2"/>
  <c r="P11" i="2"/>
  <c r="K11" i="2"/>
  <c r="DA10" i="2"/>
  <c r="CZ10" i="2"/>
  <c r="CY10" i="2"/>
  <c r="CX10" i="2"/>
  <c r="CV10" i="2"/>
  <c r="CU10" i="2"/>
  <c r="CT10" i="2"/>
  <c r="CS10" i="2"/>
  <c r="CQ10" i="2"/>
  <c r="CP10" i="2"/>
  <c r="CO10" i="2"/>
  <c r="CN10" i="2"/>
  <c r="CL10" i="2"/>
  <c r="CK10" i="2"/>
  <c r="CJ10" i="2"/>
  <c r="CI10" i="2"/>
  <c r="CG10" i="2"/>
  <c r="CF10" i="2"/>
  <c r="CE10" i="2"/>
  <c r="CD10" i="2"/>
  <c r="CB10" i="2"/>
  <c r="CA10" i="2"/>
  <c r="BZ10" i="2"/>
  <c r="BY10" i="2"/>
  <c r="BW10" i="2"/>
  <c r="BV10" i="2"/>
  <c r="BU10" i="2"/>
  <c r="BT10" i="2"/>
  <c r="BR10" i="2"/>
  <c r="BQ10" i="2"/>
  <c r="BP10" i="2"/>
  <c r="BO10" i="2"/>
  <c r="BB10" i="2"/>
  <c r="BB11" i="2" s="1"/>
  <c r="BB12" i="2" s="1"/>
  <c r="BB13" i="2" s="1"/>
  <c r="BB14" i="2" s="1"/>
  <c r="BB15" i="2" s="1"/>
  <c r="BB16" i="2" s="1"/>
  <c r="BB17" i="2" s="1"/>
  <c r="BB18" i="2" s="1"/>
  <c r="BB19" i="2" s="1"/>
  <c r="BB20" i="2" s="1"/>
  <c r="BB21" i="2" s="1"/>
  <c r="BB22" i="2" s="1"/>
  <c r="BB23" i="2" s="1"/>
  <c r="BB24" i="2" s="1"/>
  <c r="BB25" i="2" s="1"/>
  <c r="BB26" i="2" s="1"/>
  <c r="BB27" i="2" s="1"/>
  <c r="BB28" i="2" s="1"/>
  <c r="BB29" i="2" s="1"/>
  <c r="BB30" i="2" s="1"/>
  <c r="BB31" i="2" s="1"/>
  <c r="BB32" i="2" s="1"/>
  <c r="BB33" i="2" s="1"/>
  <c r="BB34" i="2" s="1"/>
  <c r="BB35" i="2" s="1"/>
  <c r="BB36" i="2" s="1"/>
  <c r="BB37" i="2" s="1"/>
  <c r="BB38" i="2" s="1"/>
  <c r="BB39" i="2" s="1"/>
  <c r="BB40" i="2" s="1"/>
  <c r="BB41" i="2" s="1"/>
  <c r="BB42" i="2" s="1"/>
  <c r="BB43" i="2" s="1"/>
  <c r="BB44" i="2" s="1"/>
  <c r="BB45" i="2" s="1"/>
  <c r="BB46" i="2" s="1"/>
  <c r="BB47" i="2" s="1"/>
  <c r="AT10" i="2"/>
  <c r="AO10" i="2"/>
  <c r="AJ10" i="2"/>
  <c r="AE10" i="2"/>
  <c r="Z10" i="2"/>
  <c r="U10" i="2"/>
  <c r="P10" i="2"/>
  <c r="K10" i="2"/>
  <c r="B10" i="2"/>
  <c r="DA9" i="2"/>
  <c r="CZ9" i="2"/>
  <c r="CY9" i="2"/>
  <c r="CX9" i="2"/>
  <c r="CV9" i="2"/>
  <c r="CU9" i="2"/>
  <c r="CT9" i="2"/>
  <c r="CS9" i="2"/>
  <c r="CQ9" i="2"/>
  <c r="CP9" i="2"/>
  <c r="CO9" i="2"/>
  <c r="CN9" i="2"/>
  <c r="CL9" i="2"/>
  <c r="CK9" i="2"/>
  <c r="CJ9" i="2"/>
  <c r="CI9" i="2"/>
  <c r="CG9" i="2"/>
  <c r="CF9" i="2"/>
  <c r="CE9" i="2"/>
  <c r="CD9" i="2"/>
  <c r="CB9" i="2"/>
  <c r="CA9" i="2"/>
  <c r="BZ9" i="2"/>
  <c r="BY9" i="2"/>
  <c r="BW9" i="2"/>
  <c r="BV9" i="2"/>
  <c r="BU9" i="2"/>
  <c r="BT9" i="2"/>
  <c r="BR9" i="2"/>
  <c r="BQ9" i="2"/>
  <c r="BP9" i="2"/>
  <c r="BO9" i="2"/>
  <c r="AT9" i="2"/>
  <c r="AO9" i="2"/>
  <c r="AJ9" i="2"/>
  <c r="AE9" i="2"/>
  <c r="Z9" i="2"/>
  <c r="U9" i="2"/>
  <c r="P9" i="2"/>
  <c r="K9" i="2"/>
  <c r="BJ1" i="2"/>
  <c r="C97" i="1"/>
  <c r="C94" i="1"/>
  <c r="C90" i="1"/>
  <c r="C79" i="1"/>
  <c r="B70" i="1"/>
  <c r="B71" i="1" s="1"/>
  <c r="B72" i="1" s="1"/>
  <c r="B73" i="1" s="1"/>
  <c r="B74" i="1" s="1"/>
  <c r="B75" i="1" s="1"/>
  <c r="B76" i="1" s="1"/>
  <c r="B77" i="1" s="1"/>
  <c r="B78" i="1" s="1"/>
  <c r="B80" i="1" s="1"/>
  <c r="B81" i="1" s="1"/>
  <c r="B82" i="1" s="1"/>
  <c r="B83" i="1" s="1"/>
  <c r="B84" i="1" s="1"/>
  <c r="B85" i="1" s="1"/>
  <c r="B86" i="1" s="1"/>
  <c r="B87" i="1" s="1"/>
  <c r="B88" i="1" s="1"/>
  <c r="B89" i="1" s="1"/>
  <c r="B91" i="1" s="1"/>
  <c r="B92" i="1" s="1"/>
  <c r="B93" i="1" s="1"/>
  <c r="B69" i="1"/>
  <c r="C67" i="1"/>
  <c r="BB54" i="1"/>
  <c r="B54" i="1"/>
  <c r="AS51" i="1"/>
  <c r="AT51" i="1" s="1"/>
  <c r="AR51" i="1"/>
  <c r="AQ51" i="1"/>
  <c r="AP51" i="1"/>
  <c r="AN51" i="1"/>
  <c r="AM51" i="1"/>
  <c r="AL51" i="1"/>
  <c r="AK51" i="1"/>
  <c r="AO51" i="1" s="1"/>
  <c r="AI51" i="1"/>
  <c r="AH51" i="1"/>
  <c r="AG51" i="1"/>
  <c r="AF51" i="1"/>
  <c r="AJ51" i="1" s="1"/>
  <c r="AD51" i="1"/>
  <c r="AC51" i="1"/>
  <c r="AE51" i="1" s="1"/>
  <c r="AB51" i="1"/>
  <c r="AA51" i="1"/>
  <c r="Y51" i="1"/>
  <c r="X51" i="1"/>
  <c r="W51" i="1"/>
  <c r="V51" i="1"/>
  <c r="Z51" i="1" s="1"/>
  <c r="U51" i="1"/>
  <c r="T51" i="1"/>
  <c r="S51" i="1"/>
  <c r="R51" i="1"/>
  <c r="Q51" i="1"/>
  <c r="O51" i="1"/>
  <c r="N51" i="1"/>
  <c r="M51" i="1"/>
  <c r="P51" i="1" s="1"/>
  <c r="L51" i="1"/>
  <c r="J51" i="1"/>
  <c r="I51" i="1"/>
  <c r="H51" i="1"/>
  <c r="G51" i="1"/>
  <c r="K51" i="1" s="1"/>
  <c r="AT50" i="1"/>
  <c r="AO50" i="1"/>
  <c r="AJ50" i="1"/>
  <c r="AE50" i="1"/>
  <c r="Z50" i="1"/>
  <c r="U50" i="1"/>
  <c r="P50" i="1"/>
  <c r="BM50" i="1" s="1"/>
  <c r="AY50" i="1" s="1"/>
  <c r="K50" i="1"/>
  <c r="AT49" i="1"/>
  <c r="AO49" i="1"/>
  <c r="AJ49" i="1"/>
  <c r="AE49" i="1"/>
  <c r="Z49" i="1"/>
  <c r="U49" i="1"/>
  <c r="P49" i="1"/>
  <c r="K49" i="1"/>
  <c r="BM49" i="1" s="1"/>
  <c r="AT48" i="1"/>
  <c r="AO48" i="1"/>
  <c r="AJ48" i="1"/>
  <c r="AE48" i="1"/>
  <c r="Z48" i="1"/>
  <c r="U48" i="1"/>
  <c r="P48" i="1"/>
  <c r="K48" i="1"/>
  <c r="BM48" i="1" s="1"/>
  <c r="AY48" i="1" s="1"/>
  <c r="AY47" i="1"/>
  <c r="BM47" i="1"/>
  <c r="AT47" i="1"/>
  <c r="AO47" i="1"/>
  <c r="AJ47" i="1"/>
  <c r="AE47" i="1"/>
  <c r="Z47" i="1"/>
  <c r="U47" i="1"/>
  <c r="P47" i="1"/>
  <c r="K47" i="1"/>
  <c r="AT46" i="1"/>
  <c r="AO46" i="1"/>
  <c r="AJ46" i="1"/>
  <c r="AE46" i="1"/>
  <c r="Z46" i="1"/>
  <c r="U46" i="1"/>
  <c r="P46" i="1"/>
  <c r="K46" i="1"/>
  <c r="BM46" i="1" s="1"/>
  <c r="AY46" i="1" s="1"/>
  <c r="AT45" i="1"/>
  <c r="AO45" i="1"/>
  <c r="AJ45" i="1"/>
  <c r="AE45" i="1"/>
  <c r="Z45" i="1"/>
  <c r="U45" i="1"/>
  <c r="P45" i="1"/>
  <c r="K45" i="1"/>
  <c r="BM45" i="1" s="1"/>
  <c r="AY45" i="1" s="1"/>
  <c r="AT44" i="1"/>
  <c r="AO44" i="1"/>
  <c r="AJ44" i="1"/>
  <c r="AE44" i="1"/>
  <c r="Z44" i="1"/>
  <c r="U44" i="1"/>
  <c r="P44" i="1"/>
  <c r="K44" i="1"/>
  <c r="BM44" i="1" s="1"/>
  <c r="AY44" i="1" s="1"/>
  <c r="AT43" i="1"/>
  <c r="AO43" i="1"/>
  <c r="AJ43" i="1"/>
  <c r="AE43" i="1"/>
  <c r="Z43" i="1"/>
  <c r="U43" i="1"/>
  <c r="P43" i="1"/>
  <c r="K43" i="1"/>
  <c r="BM43" i="1" s="1"/>
  <c r="AY43" i="1" s="1"/>
  <c r="AT42" i="1"/>
  <c r="AO42" i="1"/>
  <c r="AJ42" i="1"/>
  <c r="AE42" i="1"/>
  <c r="Z42" i="1"/>
  <c r="U42" i="1"/>
  <c r="P42" i="1"/>
  <c r="K42" i="1"/>
  <c r="BM42" i="1" s="1"/>
  <c r="AY42" i="1" s="1"/>
  <c r="AT41" i="1"/>
  <c r="AO41" i="1"/>
  <c r="AJ41" i="1"/>
  <c r="AE41" i="1"/>
  <c r="Z41" i="1"/>
  <c r="U41" i="1"/>
  <c r="P41" i="1"/>
  <c r="K41" i="1"/>
  <c r="BM41" i="1" s="1"/>
  <c r="AY41" i="1" s="1"/>
  <c r="AY37" i="1"/>
  <c r="AT37" i="1"/>
  <c r="AO37" i="1"/>
  <c r="AJ37" i="1"/>
  <c r="AE37" i="1"/>
  <c r="Z37" i="1"/>
  <c r="U37" i="1"/>
  <c r="P37" i="1"/>
  <c r="K37" i="1"/>
  <c r="AT36" i="1"/>
  <c r="AO36" i="1"/>
  <c r="AJ36" i="1"/>
  <c r="AE36" i="1"/>
  <c r="U36" i="1"/>
  <c r="P36" i="1"/>
  <c r="K36" i="1"/>
  <c r="AP33" i="1"/>
  <c r="AP38" i="1" s="1"/>
  <c r="AH33" i="1"/>
  <c r="AH38" i="1" s="1"/>
  <c r="AH54" i="1" s="1"/>
  <c r="AG33" i="1"/>
  <c r="AG38" i="1" s="1"/>
  <c r="AG54" i="1" s="1"/>
  <c r="I33" i="1"/>
  <c r="I38" i="1" s="1"/>
  <c r="I54" i="1" s="1"/>
  <c r="AT32" i="1"/>
  <c r="AO32" i="1"/>
  <c r="AJ32" i="1"/>
  <c r="AE32" i="1"/>
  <c r="Z32" i="1"/>
  <c r="U32" i="1"/>
  <c r="P32" i="1"/>
  <c r="K32" i="1"/>
  <c r="AP31" i="1"/>
  <c r="AN31" i="1"/>
  <c r="AM31" i="1"/>
  <c r="AL31" i="1"/>
  <c r="AH31" i="1"/>
  <c r="AG31" i="1"/>
  <c r="AF31" i="1"/>
  <c r="AD31" i="1"/>
  <c r="Y31" i="1"/>
  <c r="X31" i="1"/>
  <c r="W31" i="1"/>
  <c r="V31" i="1"/>
  <c r="Z31" i="1" s="1"/>
  <c r="R31" i="1"/>
  <c r="Q31" i="1"/>
  <c r="O31" i="1"/>
  <c r="N31" i="1"/>
  <c r="J31" i="1"/>
  <c r="I31" i="1"/>
  <c r="H31" i="1"/>
  <c r="G31" i="1"/>
  <c r="K31" i="1" s="1"/>
  <c r="AY30" i="1"/>
  <c r="AT30" i="1"/>
  <c r="AO30" i="1"/>
  <c r="AJ30" i="1"/>
  <c r="AE30" i="1"/>
  <c r="Z30" i="1"/>
  <c r="U30" i="1"/>
  <c r="P30" i="1"/>
  <c r="K30" i="1"/>
  <c r="AS29" i="1"/>
  <c r="AS31" i="1" s="1"/>
  <c r="AR29" i="1"/>
  <c r="AR31" i="1" s="1"/>
  <c r="AQ29" i="1"/>
  <c r="AQ31" i="1" s="1"/>
  <c r="AP29" i="1"/>
  <c r="AN29" i="1"/>
  <c r="AM29" i="1"/>
  <c r="AL29" i="1"/>
  <c r="AK29" i="1"/>
  <c r="AK31" i="1" s="1"/>
  <c r="AO31" i="1" s="1"/>
  <c r="AI29" i="1"/>
  <c r="AI31" i="1" s="1"/>
  <c r="AI33" i="1" s="1"/>
  <c r="AI38" i="1" s="1"/>
  <c r="AI54" i="1" s="1"/>
  <c r="AH29" i="1"/>
  <c r="AG29" i="1"/>
  <c r="AF29" i="1"/>
  <c r="AD29" i="1"/>
  <c r="AC29" i="1"/>
  <c r="AC31" i="1" s="1"/>
  <c r="AB29" i="1"/>
  <c r="AB31" i="1" s="1"/>
  <c r="AA29" i="1"/>
  <c r="AE29" i="1" s="1"/>
  <c r="Y29" i="1"/>
  <c r="X29" i="1"/>
  <c r="W29" i="1"/>
  <c r="V29" i="1"/>
  <c r="Z29" i="1" s="1"/>
  <c r="T31" i="1"/>
  <c r="S29" i="1"/>
  <c r="S31" i="1" s="1"/>
  <c r="R29" i="1"/>
  <c r="Q29" i="1"/>
  <c r="O29" i="1"/>
  <c r="N29" i="1"/>
  <c r="M29" i="1"/>
  <c r="M31" i="1" s="1"/>
  <c r="L29" i="1"/>
  <c r="L31" i="1" s="1"/>
  <c r="P31" i="1" s="1"/>
  <c r="K29" i="1"/>
  <c r="J29" i="1"/>
  <c r="I29" i="1"/>
  <c r="H29" i="1"/>
  <c r="G29" i="1"/>
  <c r="AY28" i="1"/>
  <c r="AT28" i="1"/>
  <c r="AO28" i="1"/>
  <c r="AJ28" i="1"/>
  <c r="AE28" i="1"/>
  <c r="Z28" i="1"/>
  <c r="U28" i="1"/>
  <c r="P28" i="1"/>
  <c r="K28" i="1"/>
  <c r="AY27" i="1"/>
  <c r="AT27" i="1"/>
  <c r="AO27" i="1"/>
  <c r="AJ27" i="1"/>
  <c r="AE27" i="1"/>
  <c r="Z27" i="1"/>
  <c r="U27" i="1"/>
  <c r="P27" i="1"/>
  <c r="K27" i="1"/>
  <c r="AY26" i="1"/>
  <c r="AT26" i="1"/>
  <c r="AO26" i="1"/>
  <c r="AJ26" i="1"/>
  <c r="AE26" i="1"/>
  <c r="Z26" i="1"/>
  <c r="U26" i="1"/>
  <c r="P26" i="1"/>
  <c r="K26" i="1"/>
  <c r="AY25" i="1"/>
  <c r="AT25" i="1"/>
  <c r="AO25" i="1"/>
  <c r="AJ25" i="1"/>
  <c r="AE25" i="1"/>
  <c r="Z25" i="1"/>
  <c r="U25" i="1"/>
  <c r="P25" i="1"/>
  <c r="K25" i="1"/>
  <c r="AY24" i="1"/>
  <c r="AT24" i="1"/>
  <c r="AO24" i="1"/>
  <c r="AJ24" i="1"/>
  <c r="AE24" i="1"/>
  <c r="Z24" i="1"/>
  <c r="U24" i="1"/>
  <c r="P24" i="1"/>
  <c r="K24" i="1"/>
  <c r="AQ21" i="1"/>
  <c r="AP21" i="1"/>
  <c r="AN21" i="1"/>
  <c r="AN33" i="1" s="1"/>
  <c r="AN38" i="1" s="1"/>
  <c r="AN54" i="1" s="1"/>
  <c r="AM21" i="1"/>
  <c r="AM33" i="1" s="1"/>
  <c r="AM38" i="1" s="1"/>
  <c r="AM54" i="1" s="1"/>
  <c r="AI21" i="1"/>
  <c r="AH21" i="1"/>
  <c r="AG21" i="1"/>
  <c r="AF21" i="1"/>
  <c r="AF33" i="1" s="1"/>
  <c r="AA21" i="1"/>
  <c r="Y21" i="1"/>
  <c r="Y33" i="1" s="1"/>
  <c r="X21" i="1"/>
  <c r="X33" i="1" s="1"/>
  <c r="X38" i="1" s="1"/>
  <c r="X54" i="1" s="1"/>
  <c r="W21" i="1"/>
  <c r="W33" i="1" s="1"/>
  <c r="W38" i="1" s="1"/>
  <c r="W54" i="1" s="1"/>
  <c r="S21" i="1"/>
  <c r="R21" i="1"/>
  <c r="R33" i="1" s="1"/>
  <c r="R38" i="1" s="1"/>
  <c r="R54" i="1" s="1"/>
  <c r="Q21" i="1"/>
  <c r="Q33" i="1" s="1"/>
  <c r="O21" i="1"/>
  <c r="O33" i="1" s="1"/>
  <c r="O38" i="1" s="1"/>
  <c r="O54" i="1" s="1"/>
  <c r="I21" i="1"/>
  <c r="H21" i="1"/>
  <c r="H33" i="1" s="1"/>
  <c r="H38" i="1" s="1"/>
  <c r="H54" i="1" s="1"/>
  <c r="G21" i="1"/>
  <c r="G33" i="1" s="1"/>
  <c r="AT20" i="1"/>
  <c r="AO20" i="1"/>
  <c r="AJ20" i="1"/>
  <c r="AE20" i="1"/>
  <c r="Z20" i="1"/>
  <c r="U20" i="1"/>
  <c r="P20" i="1"/>
  <c r="K20" i="1"/>
  <c r="AS18" i="1"/>
  <c r="AS21" i="1" s="1"/>
  <c r="AS33" i="1" s="1"/>
  <c r="AS38" i="1" s="1"/>
  <c r="AS54" i="1" s="1"/>
  <c r="AR18" i="1"/>
  <c r="AR21" i="1" s="1"/>
  <c r="AQ18" i="1"/>
  <c r="AP18" i="1"/>
  <c r="AN18" i="1"/>
  <c r="AM18" i="1"/>
  <c r="AL18" i="1"/>
  <c r="AL21" i="1" s="1"/>
  <c r="AL33" i="1" s="1"/>
  <c r="AL38" i="1" s="1"/>
  <c r="AL54" i="1" s="1"/>
  <c r="AK18" i="1"/>
  <c r="AK21" i="1" s="1"/>
  <c r="AI18" i="1"/>
  <c r="AH18" i="1"/>
  <c r="AG18" i="1"/>
  <c r="AF18" i="1"/>
  <c r="AJ18" i="1" s="1"/>
  <c r="AD18" i="1"/>
  <c r="AD21" i="1" s="1"/>
  <c r="AD33" i="1" s="1"/>
  <c r="AD38" i="1" s="1"/>
  <c r="AD54" i="1" s="1"/>
  <c r="AC18" i="1"/>
  <c r="AC21" i="1" s="1"/>
  <c r="AB18" i="1"/>
  <c r="AB21" i="1" s="1"/>
  <c r="AA18" i="1"/>
  <c r="Y18" i="1"/>
  <c r="X18" i="1"/>
  <c r="W18" i="1"/>
  <c r="V18" i="1"/>
  <c r="V21" i="1" s="1"/>
  <c r="T18" i="1"/>
  <c r="T21" i="1" s="1"/>
  <c r="S18" i="1"/>
  <c r="R18" i="1"/>
  <c r="Q18" i="1"/>
  <c r="O18" i="1"/>
  <c r="N18" i="1"/>
  <c r="N21" i="1" s="1"/>
  <c r="N33" i="1" s="1"/>
  <c r="N38" i="1" s="1"/>
  <c r="N54" i="1" s="1"/>
  <c r="M18" i="1"/>
  <c r="M21" i="1" s="1"/>
  <c r="M33" i="1" s="1"/>
  <c r="M38" i="1" s="1"/>
  <c r="M54" i="1" s="1"/>
  <c r="L18" i="1"/>
  <c r="L21" i="1" s="1"/>
  <c r="J18" i="1"/>
  <c r="J21" i="1" s="1"/>
  <c r="J33" i="1" s="1"/>
  <c r="J38" i="1" s="1"/>
  <c r="J54" i="1" s="1"/>
  <c r="I18" i="1"/>
  <c r="H18" i="1"/>
  <c r="G18" i="1"/>
  <c r="AY17" i="1"/>
  <c r="AT17" i="1"/>
  <c r="AO17" i="1"/>
  <c r="AJ17" i="1"/>
  <c r="AE17" i="1"/>
  <c r="Z17" i="1"/>
  <c r="U17" i="1"/>
  <c r="P17" i="1"/>
  <c r="K17" i="1"/>
  <c r="AT16" i="1"/>
  <c r="AO16" i="1"/>
  <c r="AJ16" i="1"/>
  <c r="AE16" i="1"/>
  <c r="Z16" i="1"/>
  <c r="U16" i="1"/>
  <c r="P16" i="1"/>
  <c r="K16" i="1"/>
  <c r="BB15" i="1"/>
  <c r="BB16" i="1" s="1"/>
  <c r="BB17" i="1" s="1"/>
  <c r="BB18" i="1" s="1"/>
  <c r="BB20" i="1" s="1"/>
  <c r="BB21" i="1" s="1"/>
  <c r="BB24" i="1" s="1"/>
  <c r="BB25" i="1" s="1"/>
  <c r="BB26" i="1" s="1"/>
  <c r="BB27" i="1" s="1"/>
  <c r="BB28" i="1" s="1"/>
  <c r="BB29" i="1" s="1"/>
  <c r="BB30" i="1" s="1"/>
  <c r="BB31" i="1" s="1"/>
  <c r="BB32" i="1" s="1"/>
  <c r="BB33" i="1" s="1"/>
  <c r="BB36" i="1" s="1"/>
  <c r="BB37" i="1" s="1"/>
  <c r="BB38" i="1" s="1"/>
  <c r="BB41" i="1" s="1"/>
  <c r="BB42" i="1" s="1"/>
  <c r="BB43" i="1" s="1"/>
  <c r="BB44" i="1" s="1"/>
  <c r="BB45" i="1" s="1"/>
  <c r="BB46" i="1" s="1"/>
  <c r="BB47" i="1" s="1"/>
  <c r="BB48" i="1" s="1"/>
  <c r="BB49" i="1" s="1"/>
  <c r="BB50" i="1" s="1"/>
  <c r="AT15" i="1"/>
  <c r="AO15" i="1"/>
  <c r="AJ15" i="1"/>
  <c r="AE15" i="1"/>
  <c r="Z15" i="1"/>
  <c r="U15" i="1"/>
  <c r="P15" i="1"/>
  <c r="K15" i="1"/>
  <c r="B15" i="1"/>
  <c r="B16" i="1" s="1"/>
  <c r="B17" i="1" s="1"/>
  <c r="B18" i="1" s="1"/>
  <c r="B20" i="1" s="1"/>
  <c r="B21" i="1" s="1"/>
  <c r="B24" i="1" s="1"/>
  <c r="B25" i="1" s="1"/>
  <c r="B26" i="1" s="1"/>
  <c r="B27" i="1" s="1"/>
  <c r="B28" i="1" s="1"/>
  <c r="B29" i="1" s="1"/>
  <c r="B30" i="1" s="1"/>
  <c r="B31" i="1" s="1"/>
  <c r="B32" i="1" s="1"/>
  <c r="B33" i="1" s="1"/>
  <c r="B36" i="1" s="1"/>
  <c r="B37" i="1" s="1"/>
  <c r="B38" i="1" s="1"/>
  <c r="B41" i="1" s="1"/>
  <c r="B42" i="1" s="1"/>
  <c r="B43" i="1" s="1"/>
  <c r="B44" i="1" s="1"/>
  <c r="B45" i="1" s="1"/>
  <c r="AT14" i="1"/>
  <c r="AO14" i="1"/>
  <c r="AJ14" i="1"/>
  <c r="AE14" i="1"/>
  <c r="Z14" i="1"/>
  <c r="U14" i="1"/>
  <c r="P14" i="1"/>
  <c r="K14" i="1"/>
  <c r="AY12" i="1"/>
  <c r="AT12" i="1"/>
  <c r="AO12" i="1"/>
  <c r="AJ12" i="1"/>
  <c r="AE12" i="1"/>
  <c r="Z12" i="1"/>
  <c r="U12" i="1"/>
  <c r="P12" i="1"/>
  <c r="K12" i="1"/>
  <c r="AY11" i="1"/>
  <c r="BB11" i="1"/>
  <c r="BB12" i="1" s="1"/>
  <c r="AT11" i="1"/>
  <c r="AO11" i="1"/>
  <c r="AJ11" i="1"/>
  <c r="AE11" i="1"/>
  <c r="Z11" i="1"/>
  <c r="U11" i="1"/>
  <c r="P11" i="1"/>
  <c r="K11" i="1"/>
  <c r="B11" i="1"/>
  <c r="B12" i="1" s="1"/>
  <c r="AY10" i="1"/>
  <c r="BB10" i="1"/>
  <c r="AT10" i="1"/>
  <c r="AO10" i="1"/>
  <c r="AJ10" i="1"/>
  <c r="AE10" i="1"/>
  <c r="Z10" i="1"/>
  <c r="U10" i="1"/>
  <c r="P10" i="1"/>
  <c r="K10" i="1"/>
  <c r="B10" i="1"/>
  <c r="AY9" i="1"/>
  <c r="AT9" i="1"/>
  <c r="AO9" i="1"/>
  <c r="AJ9" i="1"/>
  <c r="AE9" i="1"/>
  <c r="Z9" i="1"/>
  <c r="U9" i="1"/>
  <c r="P9" i="1"/>
  <c r="K9" i="1"/>
  <c r="BJ1" i="1"/>
  <c r="AY15" i="1" l="1"/>
  <c r="DS29" i="5"/>
  <c r="CI29" i="5"/>
  <c r="BZ29" i="5"/>
  <c r="K18" i="1"/>
  <c r="BG70" i="4"/>
  <c r="AP105" i="4"/>
  <c r="BB56" i="4"/>
  <c r="AP56" i="4"/>
  <c r="AY14" i="1"/>
  <c r="AY32" i="1"/>
  <c r="T33" i="1"/>
  <c r="T38" i="1" s="1"/>
  <c r="T54" i="1" s="1"/>
  <c r="U18" i="1"/>
  <c r="AY16" i="1"/>
  <c r="S33" i="1"/>
  <c r="S38" i="1" s="1"/>
  <c r="S54" i="1" s="1"/>
  <c r="AY20" i="1"/>
  <c r="AZ20" i="1"/>
  <c r="AZ28" i="1"/>
  <c r="BG64" i="4"/>
  <c r="BG12" i="3"/>
  <c r="BG63" i="4"/>
  <c r="BG83" i="4"/>
  <c r="AZ9" i="1"/>
  <c r="BG22" i="4"/>
  <c r="BG77" i="4"/>
  <c r="BG80" i="4"/>
  <c r="DX22" i="5"/>
  <c r="BG10" i="4"/>
  <c r="BG14" i="4"/>
  <c r="BG30" i="4"/>
  <c r="BG72" i="4"/>
  <c r="BG74" i="4"/>
  <c r="DX19" i="5"/>
  <c r="BG13" i="3"/>
  <c r="BG18" i="4"/>
  <c r="BG21" i="4"/>
  <c r="BG62" i="4"/>
  <c r="DX23" i="5"/>
  <c r="AZ27" i="1"/>
  <c r="BG16" i="3"/>
  <c r="BG27" i="3"/>
  <c r="BG12" i="4"/>
  <c r="BG13" i="4"/>
  <c r="BG29" i="4"/>
  <c r="BG35" i="4"/>
  <c r="BG38" i="4"/>
  <c r="BG60" i="4"/>
  <c r="BG61" i="4"/>
  <c r="DX10" i="5"/>
  <c r="AZ11" i="1"/>
  <c r="AZ26" i="1"/>
  <c r="BG25" i="3"/>
  <c r="BG33" i="4"/>
  <c r="BG81" i="4"/>
  <c r="DX24" i="5"/>
  <c r="AY34" i="2"/>
  <c r="CU25" i="5"/>
  <c r="CU20" i="5"/>
  <c r="B103" i="2"/>
  <c r="B11" i="2"/>
  <c r="BM80" i="2"/>
  <c r="AY80" i="2" s="1"/>
  <c r="AS25" i="5"/>
  <c r="AS20" i="5"/>
  <c r="AD19" i="3"/>
  <c r="Y22" i="3"/>
  <c r="X22" i="3"/>
  <c r="S34" i="3"/>
  <c r="BG48" i="4"/>
  <c r="AY33" i="2"/>
  <c r="AY43" i="2"/>
  <c r="AY73" i="2"/>
  <c r="BM81" i="2"/>
  <c r="AY81" i="2" s="1"/>
  <c r="T34" i="3"/>
  <c r="T39" i="3" s="1"/>
  <c r="T55" i="3" s="1"/>
  <c r="T32" i="3"/>
  <c r="X30" i="3"/>
  <c r="BG50" i="3"/>
  <c r="X52" i="3"/>
  <c r="AU55" i="3"/>
  <c r="AY25" i="2"/>
  <c r="BM34" i="2"/>
  <c r="BM41" i="2"/>
  <c r="AY42" i="2"/>
  <c r="AY52" i="2"/>
  <c r="AY58" i="2"/>
  <c r="AY63" i="2"/>
  <c r="BM74" i="2"/>
  <c r="AY74" i="2" s="1"/>
  <c r="AY82" i="2"/>
  <c r="I22" i="3"/>
  <c r="I34" i="3" s="1"/>
  <c r="I39" i="3" s="1"/>
  <c r="L19" i="3"/>
  <c r="AD30" i="3"/>
  <c r="AL32" i="3"/>
  <c r="AP32" i="3" s="1"/>
  <c r="AP30" i="3"/>
  <c r="BV42" i="3"/>
  <c r="BG42" i="3" s="1"/>
  <c r="J55" i="3"/>
  <c r="BG17" i="4"/>
  <c r="BG46" i="4"/>
  <c r="L56" i="4"/>
  <c r="BV104" i="4"/>
  <c r="BG104" i="4" s="1"/>
  <c r="BG79" i="4"/>
  <c r="AY39" i="2"/>
  <c r="AY79" i="2"/>
  <c r="AW34" i="3"/>
  <c r="BG46" i="3"/>
  <c r="BG78" i="4"/>
  <c r="AY9" i="2"/>
  <c r="BM40" i="2"/>
  <c r="AY40" i="2" s="1"/>
  <c r="AK34" i="3"/>
  <c r="BG49" i="4"/>
  <c r="Y25" i="5"/>
  <c r="AB25" i="5" s="1"/>
  <c r="Y20" i="5"/>
  <c r="AB20" i="5" s="1"/>
  <c r="AB17" i="5"/>
  <c r="Q22" i="3"/>
  <c r="Q34" i="3" s="1"/>
  <c r="Q39" i="3" s="1"/>
  <c r="Q55" i="3" s="1"/>
  <c r="AY24" i="2"/>
  <c r="AY36" i="2"/>
  <c r="BM75" i="2"/>
  <c r="AY75" i="2"/>
  <c r="AB34" i="3"/>
  <c r="AB39" i="3" s="1"/>
  <c r="AB55" i="3" s="1"/>
  <c r="BG21" i="3"/>
  <c r="BH21" i="3"/>
  <c r="G34" i="3"/>
  <c r="L22" i="3"/>
  <c r="BG26" i="3"/>
  <c r="BH27" i="3"/>
  <c r="BH28" i="3"/>
  <c r="BH29" i="3"/>
  <c r="BB32" i="3"/>
  <c r="AJ52" i="3"/>
  <c r="BV42" i="4"/>
  <c r="BG42" i="4" s="1"/>
  <c r="CV17" i="5"/>
  <c r="CS20" i="5"/>
  <c r="CV20" i="5" s="1"/>
  <c r="CS25" i="5"/>
  <c r="DD25" i="5"/>
  <c r="DD20" i="5"/>
  <c r="AY29" i="2"/>
  <c r="AY45" i="2"/>
  <c r="AH22" i="3"/>
  <c r="AH34" i="3" s="1"/>
  <c r="AH39" i="3" s="1"/>
  <c r="X32" i="3"/>
  <c r="AY10" i="2"/>
  <c r="AY15" i="2"/>
  <c r="BM35" i="2"/>
  <c r="BM46" i="2"/>
  <c r="AY46" i="2"/>
  <c r="AY55" i="2"/>
  <c r="AY85" i="2"/>
  <c r="BM86" i="2"/>
  <c r="AY86" i="2" s="1"/>
  <c r="BH12" i="3"/>
  <c r="AY30" i="2"/>
  <c r="AY37" i="2"/>
  <c r="BM84" i="2"/>
  <c r="AY84" i="2" s="1"/>
  <c r="BG49" i="3"/>
  <c r="AX55" i="3"/>
  <c r="BV50" i="4"/>
  <c r="BG50" i="4"/>
  <c r="CK25" i="5"/>
  <c r="CM17" i="5"/>
  <c r="CK20" i="5"/>
  <c r="BP20" i="5"/>
  <c r="AY22" i="2"/>
  <c r="AY27" i="2"/>
  <c r="BM38" i="2"/>
  <c r="AY38" i="2" s="1"/>
  <c r="AY70" i="2"/>
  <c r="BM78" i="2"/>
  <c r="AY78" i="2" s="1"/>
  <c r="Z88" i="2"/>
  <c r="BG29" i="3"/>
  <c r="BG44" i="3"/>
  <c r="AY55" i="3"/>
  <c r="BG28" i="4"/>
  <c r="BG36" i="4"/>
  <c r="BV44" i="4"/>
  <c r="BG44" i="4"/>
  <c r="DX14" i="5"/>
  <c r="J17" i="5"/>
  <c r="O17" i="5" s="1"/>
  <c r="G20" i="5"/>
  <c r="J20" i="5" s="1"/>
  <c r="G25" i="5"/>
  <c r="J25" i="5" s="1"/>
  <c r="AA25" i="5"/>
  <c r="AA20" i="5"/>
  <c r="CD17" i="5"/>
  <c r="CA20" i="5"/>
  <c r="CD20" i="5" s="1"/>
  <c r="CA25" i="5"/>
  <c r="AY14" i="2"/>
  <c r="AY19" i="2"/>
  <c r="BM32" i="2"/>
  <c r="AY32" i="2" s="1"/>
  <c r="AY41" i="2"/>
  <c r="BM42" i="2"/>
  <c r="AY62" i="2"/>
  <c r="AY67" i="2"/>
  <c r="AJ88" i="2"/>
  <c r="BG10" i="3"/>
  <c r="AM22" i="3"/>
  <c r="AM34" i="3" s="1"/>
  <c r="AM39" i="3" s="1"/>
  <c r="AM55" i="3" s="1"/>
  <c r="M34" i="3"/>
  <c r="R22" i="3"/>
  <c r="AD32" i="3"/>
  <c r="BG31" i="3"/>
  <c r="AD52" i="3"/>
  <c r="AH55" i="3"/>
  <c r="DX11" i="5"/>
  <c r="AO17" i="5"/>
  <c r="AP17" i="5" s="1"/>
  <c r="AL25" i="5"/>
  <c r="AO25" i="5" s="1"/>
  <c r="AP25" i="5" s="1"/>
  <c r="AL20" i="5"/>
  <c r="AO20" i="5" s="1"/>
  <c r="AW20" i="5"/>
  <c r="AW25" i="5"/>
  <c r="AX25" i="5" s="1"/>
  <c r="AX20" i="5"/>
  <c r="X22" i="5"/>
  <c r="BM45" i="2"/>
  <c r="AY11" i="2"/>
  <c r="V34" i="3"/>
  <c r="V39" i="3" s="1"/>
  <c r="V55" i="3" s="1"/>
  <c r="BV43" i="3"/>
  <c r="BG43" i="3" s="1"/>
  <c r="AY28" i="2"/>
  <c r="AY35" i="2"/>
  <c r="K47" i="2"/>
  <c r="AY54" i="2"/>
  <c r="AY59" i="2"/>
  <c r="BM82" i="2"/>
  <c r="BB19" i="3"/>
  <c r="N34" i="3"/>
  <c r="N39" i="3" s="1"/>
  <c r="N55" i="3" s="1"/>
  <c r="BG33" i="3"/>
  <c r="Z55" i="3"/>
  <c r="AS55" i="3"/>
  <c r="BA55" i="3"/>
  <c r="BG31" i="4"/>
  <c r="BG39" i="4"/>
  <c r="BV46" i="4"/>
  <c r="AY20" i="2"/>
  <c r="BM36" i="2"/>
  <c r="BM43" i="2"/>
  <c r="U47" i="2"/>
  <c r="AY51" i="2"/>
  <c r="AY68" i="2"/>
  <c r="BM76" i="2"/>
  <c r="AY76" i="2" s="1"/>
  <c r="BG11" i="3"/>
  <c r="BG18" i="3"/>
  <c r="AE34" i="3"/>
  <c r="AT34" i="3"/>
  <c r="AT39" i="3" s="1"/>
  <c r="AT55" i="3" s="1"/>
  <c r="AR32" i="3"/>
  <c r="AV32" i="3" s="1"/>
  <c r="AV30" i="3"/>
  <c r="BV51" i="3"/>
  <c r="BG51" i="3" s="1"/>
  <c r="AA55" i="3"/>
  <c r="AP52" i="3"/>
  <c r="BG16" i="4"/>
  <c r="BG24" i="4"/>
  <c r="BG32" i="4"/>
  <c r="BG40" i="4"/>
  <c r="BV53" i="4"/>
  <c r="BG53" i="4" s="1"/>
  <c r="AD56" i="4"/>
  <c r="BG97" i="4"/>
  <c r="U34" i="3"/>
  <c r="U39" i="3" s="1"/>
  <c r="R32" i="3"/>
  <c r="BG47" i="3"/>
  <c r="U55" i="3"/>
  <c r="AC55" i="3"/>
  <c r="B12" i="4"/>
  <c r="B120" i="4"/>
  <c r="BV45" i="4"/>
  <c r="BG45" i="4"/>
  <c r="BG52" i="4"/>
  <c r="BG89" i="4"/>
  <c r="BG93" i="4"/>
  <c r="BG98" i="4"/>
  <c r="AD105" i="4"/>
  <c r="AV105" i="4"/>
  <c r="AP15" i="5"/>
  <c r="DX16" i="5"/>
  <c r="I20" i="5"/>
  <c r="I25" i="5"/>
  <c r="AC25" i="5"/>
  <c r="AF25" i="5" s="1"/>
  <c r="AG25" i="5" s="1"/>
  <c r="AC20" i="5"/>
  <c r="AF20" i="5" s="1"/>
  <c r="AG20" i="5" s="1"/>
  <c r="AF17" i="5"/>
  <c r="AG17" i="5" s="1"/>
  <c r="AM20" i="5"/>
  <c r="AM25" i="5"/>
  <c r="AP19" i="5"/>
  <c r="S20" i="5"/>
  <c r="CM20" i="5"/>
  <c r="CR26" i="5"/>
  <c r="DX33" i="5"/>
  <c r="CQ17" i="5"/>
  <c r="CR17" i="5" s="1"/>
  <c r="CN20" i="5"/>
  <c r="DK25" i="5"/>
  <c r="DK20" i="5"/>
  <c r="DX35" i="5"/>
  <c r="AY22" i="3"/>
  <c r="AY34" i="3" s="1"/>
  <c r="AY39" i="3" s="1"/>
  <c r="BG28" i="3"/>
  <c r="BG45" i="3"/>
  <c r="AO55" i="3"/>
  <c r="BG15" i="4"/>
  <c r="BV49" i="4"/>
  <c r="BV54" i="4"/>
  <c r="BG54" i="4" s="1"/>
  <c r="BG66" i="4"/>
  <c r="BG73" i="4"/>
  <c r="BG87" i="4"/>
  <c r="CI10" i="5"/>
  <c r="O15" i="5"/>
  <c r="BK20" i="5"/>
  <c r="BK25" i="5"/>
  <c r="CE25" i="5"/>
  <c r="CE20" i="5"/>
  <c r="CN25" i="5"/>
  <c r="DX42" i="5"/>
  <c r="BG17" i="3"/>
  <c r="AQ22" i="3"/>
  <c r="BV46" i="3"/>
  <c r="L52" i="3"/>
  <c r="BG20" i="4"/>
  <c r="BG27" i="4"/>
  <c r="BV43" i="4"/>
  <c r="BG43" i="4"/>
  <c r="BG82" i="4"/>
  <c r="BV95" i="4"/>
  <c r="BG95" i="4"/>
  <c r="BG100" i="4"/>
  <c r="M25" i="5"/>
  <c r="M20" i="5"/>
  <c r="V25" i="5"/>
  <c r="V20" i="5"/>
  <c r="BC17" i="5"/>
  <c r="BP17" i="5"/>
  <c r="BM25" i="5"/>
  <c r="BP25" i="5" s="1"/>
  <c r="DC25" i="5"/>
  <c r="DE25" i="5" s="1"/>
  <c r="DC20" i="5"/>
  <c r="DE20" i="5" s="1"/>
  <c r="DM25" i="5"/>
  <c r="DM20" i="5"/>
  <c r="BY20" i="5"/>
  <c r="DI20" i="5"/>
  <c r="DX44" i="5"/>
  <c r="AS34" i="3"/>
  <c r="AS39" i="3" s="1"/>
  <c r="I55" i="3"/>
  <c r="R52" i="3"/>
  <c r="AI55" i="3"/>
  <c r="BG41" i="4"/>
  <c r="BV47" i="4"/>
  <c r="BG47" i="4" s="1"/>
  <c r="BG68" i="4"/>
  <c r="BG76" i="4"/>
  <c r="CI12" i="5"/>
  <c r="AX17" i="5"/>
  <c r="BG17" i="5"/>
  <c r="BH17" i="5" s="1"/>
  <c r="BE25" i="5"/>
  <c r="BG25" i="5" s="1"/>
  <c r="BH25" i="5" s="1"/>
  <c r="BE20" i="5"/>
  <c r="BG20" i="5" s="1"/>
  <c r="BH20" i="5" s="1"/>
  <c r="BO25" i="5"/>
  <c r="BO20" i="5"/>
  <c r="CH17" i="5"/>
  <c r="CI17" i="5" s="1"/>
  <c r="DE17" i="5"/>
  <c r="DR17" i="5"/>
  <c r="DS17" i="5" s="1"/>
  <c r="DO25" i="5"/>
  <c r="DR25" i="5" s="1"/>
  <c r="S25" i="5"/>
  <c r="AY29" i="5"/>
  <c r="DX41" i="5"/>
  <c r="BV51" i="4"/>
  <c r="BG51" i="4"/>
  <c r="BG69" i="4"/>
  <c r="BV103" i="4"/>
  <c r="BG103" i="4"/>
  <c r="R105" i="4"/>
  <c r="AJ105" i="4"/>
  <c r="K25" i="5"/>
  <c r="K20" i="5"/>
  <c r="T20" i="5"/>
  <c r="W17" i="5"/>
  <c r="X17" i="5" s="1"/>
  <c r="DF25" i="5"/>
  <c r="DI25" i="5" s="1"/>
  <c r="DI17" i="5"/>
  <c r="DJ17" i="5" s="1"/>
  <c r="BU20" i="5"/>
  <c r="BQ26" i="5"/>
  <c r="BB52" i="3"/>
  <c r="BG23" i="4"/>
  <c r="BG75" i="4"/>
  <c r="BG92" i="4"/>
  <c r="BV97" i="4"/>
  <c r="BB105" i="4"/>
  <c r="U25" i="5"/>
  <c r="W25" i="5" s="1"/>
  <c r="X25" i="5" s="1"/>
  <c r="U20" i="5"/>
  <c r="AQ25" i="5"/>
  <c r="AQ20" i="5"/>
  <c r="CW25" i="5"/>
  <c r="CZ25" i="5" s="1"/>
  <c r="CW20" i="5"/>
  <c r="CZ20" i="5" s="1"/>
  <c r="CZ17" i="5"/>
  <c r="DS23" i="5"/>
  <c r="AZ25" i="5"/>
  <c r="BC25" i="5" s="1"/>
  <c r="BV55" i="4"/>
  <c r="BG55" i="4"/>
  <c r="BG67" i="4"/>
  <c r="BG86" i="4"/>
  <c r="BG90" i="4"/>
  <c r="BG101" i="4"/>
  <c r="CR15" i="5"/>
  <c r="AT17" i="5"/>
  <c r="BW25" i="5"/>
  <c r="BW20" i="5"/>
  <c r="AE25" i="5"/>
  <c r="CC25" i="5"/>
  <c r="DX29" i="5"/>
  <c r="BG85" i="4"/>
  <c r="O12" i="5"/>
  <c r="X15" i="5"/>
  <c r="DX15" i="5"/>
  <c r="CG25" i="5"/>
  <c r="CG20" i="5"/>
  <c r="CO25" i="5"/>
  <c r="CO20" i="5"/>
  <c r="BY25" i="5"/>
  <c r="BZ25" i="5" s="1"/>
  <c r="AI25" i="5"/>
  <c r="AI20" i="5"/>
  <c r="AK20" i="5" s="1"/>
  <c r="BA25" i="5"/>
  <c r="BA20" i="5"/>
  <c r="BC20" i="5" s="1"/>
  <c r="BI25" i="5"/>
  <c r="BL25" i="5" s="1"/>
  <c r="BI20" i="5"/>
  <c r="BL20" i="5" s="1"/>
  <c r="BL17" i="5"/>
  <c r="DA23" i="5"/>
  <c r="AK25" i="5"/>
  <c r="CM25" i="5"/>
  <c r="BZ26" i="5"/>
  <c r="DX26" i="5"/>
  <c r="AT21" i="1"/>
  <c r="P21" i="1"/>
  <c r="L33" i="1"/>
  <c r="Z21" i="1"/>
  <c r="V33" i="1"/>
  <c r="AF38" i="1"/>
  <c r="AJ33" i="1"/>
  <c r="AT31" i="1"/>
  <c r="AQ33" i="1"/>
  <c r="AQ38" i="1" s="1"/>
  <c r="AQ54" i="1" s="1"/>
  <c r="AJ31" i="1"/>
  <c r="G38" i="1"/>
  <c r="K33" i="1"/>
  <c r="AB33" i="1"/>
  <c r="AB38" i="1" s="1"/>
  <c r="AB54" i="1" s="1"/>
  <c r="AE21" i="1"/>
  <c r="AC33" i="1"/>
  <c r="AC38" i="1" s="1"/>
  <c r="AC54" i="1" s="1"/>
  <c r="U21" i="1"/>
  <c r="U31" i="1"/>
  <c r="AK33" i="1"/>
  <c r="AO21" i="1"/>
  <c r="AP54" i="1"/>
  <c r="AR33" i="1"/>
  <c r="AR38" i="1" s="1"/>
  <c r="AR54" i="1" s="1"/>
  <c r="AY49" i="1"/>
  <c r="AT18" i="1"/>
  <c r="Q38" i="1"/>
  <c r="AJ29" i="1"/>
  <c r="AE18" i="1"/>
  <c r="U29" i="1"/>
  <c r="P18" i="1"/>
  <c r="AT29" i="1"/>
  <c r="Z18" i="1"/>
  <c r="AJ21" i="1"/>
  <c r="P29" i="1"/>
  <c r="AA31" i="1"/>
  <c r="AO18" i="1"/>
  <c r="K21" i="1"/>
  <c r="AO29" i="1"/>
  <c r="U33" i="1" l="1"/>
  <c r="Y34" i="3"/>
  <c r="AD22" i="3"/>
  <c r="BO89" i="2"/>
  <c r="DA20" i="5"/>
  <c r="DJ25" i="5"/>
  <c r="CQ25" i="5"/>
  <c r="CR25" i="5" s="1"/>
  <c r="CD25" i="5"/>
  <c r="CH20" i="5"/>
  <c r="CI20" i="5" s="1"/>
  <c r="AP20" i="5"/>
  <c r="AP22" i="3"/>
  <c r="BB22" i="3"/>
  <c r="AT20" i="5"/>
  <c r="AY20" i="5" s="1"/>
  <c r="W20" i="5"/>
  <c r="X20" i="5" s="1"/>
  <c r="CH25" i="5"/>
  <c r="CI25" i="5" s="1"/>
  <c r="DN20" i="5"/>
  <c r="DS20" i="5" s="1"/>
  <c r="AW39" i="3"/>
  <c r="BB34" i="3"/>
  <c r="AT25" i="5"/>
  <c r="AY25" i="5" s="1"/>
  <c r="N20" i="5"/>
  <c r="O20" i="5" s="1"/>
  <c r="BQ17" i="5"/>
  <c r="DN25" i="5"/>
  <c r="DS25" i="5" s="1"/>
  <c r="AJ22" i="3"/>
  <c r="M39" i="3"/>
  <c r="R34" i="3"/>
  <c r="S39" i="3"/>
  <c r="X34" i="3"/>
  <c r="B104" i="2"/>
  <c r="B12" i="2"/>
  <c r="BZ20" i="5"/>
  <c r="AV22" i="3"/>
  <c r="AQ34" i="3"/>
  <c r="B121" i="4"/>
  <c r="B13" i="4"/>
  <c r="DA17" i="5"/>
  <c r="BQ20" i="5"/>
  <c r="AY17" i="5"/>
  <c r="DA25" i="5"/>
  <c r="AL34" i="3"/>
  <c r="AL39" i="3" s="1"/>
  <c r="AL55" i="3" s="1"/>
  <c r="L34" i="3"/>
  <c r="G39" i="3"/>
  <c r="AR34" i="3"/>
  <c r="AR39" i="3" s="1"/>
  <c r="AR55" i="3" s="1"/>
  <c r="BQ25" i="5"/>
  <c r="AK39" i="3"/>
  <c r="AP34" i="3"/>
  <c r="N25" i="5"/>
  <c r="O25" i="5" s="1"/>
  <c r="DJ20" i="5"/>
  <c r="CQ20" i="5"/>
  <c r="CR20" i="5" s="1"/>
  <c r="AE39" i="3"/>
  <c r="AJ34" i="3"/>
  <c r="CV25" i="5"/>
  <c r="BH19" i="3"/>
  <c r="Z33" i="1"/>
  <c r="V38" i="1"/>
  <c r="AA33" i="1"/>
  <c r="AE31" i="1"/>
  <c r="AK38" i="1"/>
  <c r="AO33" i="1"/>
  <c r="K38" i="1"/>
  <c r="G54" i="1"/>
  <c r="K54" i="1" s="1"/>
  <c r="P33" i="1"/>
  <c r="L38" i="1"/>
  <c r="AT38" i="1"/>
  <c r="AT54" i="1"/>
  <c r="AT33" i="1"/>
  <c r="Q54" i="1"/>
  <c r="U54" i="1" s="1"/>
  <c r="U38" i="1"/>
  <c r="AF54" i="1"/>
  <c r="AJ54" i="1" s="1"/>
  <c r="AJ38" i="1"/>
  <c r="AJ39" i="3" l="1"/>
  <c r="AE55" i="3"/>
  <c r="AJ55" i="3" s="1"/>
  <c r="G55" i="3"/>
  <c r="L55" i="3" s="1"/>
  <c r="L39" i="3"/>
  <c r="B122" i="4"/>
  <c r="B14" i="4"/>
  <c r="X39" i="3"/>
  <c r="S55" i="3"/>
  <c r="X55" i="3" s="1"/>
  <c r="AP39" i="3"/>
  <c r="AK55" i="3"/>
  <c r="AP55" i="3" s="1"/>
  <c r="B13" i="2"/>
  <c r="B105" i="2"/>
  <c r="BB39" i="3"/>
  <c r="AW55" i="3"/>
  <c r="BB55" i="3" s="1"/>
  <c r="Y39" i="3"/>
  <c r="AD34" i="3"/>
  <c r="AV34" i="3"/>
  <c r="AQ39" i="3"/>
  <c r="R39" i="3"/>
  <c r="M55" i="3"/>
  <c r="R55" i="3" s="1"/>
  <c r="AK54" i="1"/>
  <c r="AO54" i="1" s="1"/>
  <c r="AO38" i="1"/>
  <c r="AE33" i="1"/>
  <c r="AA38" i="1"/>
  <c r="P38" i="1"/>
  <c r="L54" i="1"/>
  <c r="P54" i="1" s="1"/>
  <c r="V54" i="1"/>
  <c r="B106" i="2" l="1"/>
  <c r="B14" i="2"/>
  <c r="AV39" i="3"/>
  <c r="AQ55" i="3"/>
  <c r="AV55" i="3" s="1"/>
  <c r="AD39" i="3"/>
  <c r="Y55" i="3"/>
  <c r="AD55" i="3" s="1"/>
  <c r="B15" i="4"/>
  <c r="B123" i="4"/>
  <c r="AA54" i="1"/>
  <c r="AE54" i="1" s="1"/>
  <c r="AE38" i="1"/>
  <c r="B15" i="2" l="1"/>
  <c r="B107" i="2"/>
  <c r="B124" i="4"/>
  <c r="B16" i="4"/>
  <c r="B16" i="2" l="1"/>
  <c r="B108" i="2"/>
  <c r="B125" i="4"/>
  <c r="B17" i="4"/>
  <c r="B109" i="2" l="1"/>
  <c r="B17" i="2"/>
  <c r="B18" i="4"/>
  <c r="B126" i="4"/>
  <c r="B110" i="2" l="1"/>
  <c r="B18" i="2"/>
  <c r="B127" i="4"/>
  <c r="B19" i="4"/>
  <c r="B20" i="4" l="1"/>
  <c r="B128" i="4"/>
  <c r="B111" i="2"/>
  <c r="B19" i="2"/>
  <c r="B21" i="4" l="1"/>
  <c r="B129" i="4"/>
  <c r="B112" i="2"/>
  <c r="B20" i="2"/>
  <c r="B113" i="2" l="1"/>
  <c r="B21" i="2"/>
  <c r="B130" i="4"/>
  <c r="B22" i="4"/>
  <c r="B22" i="2" l="1"/>
  <c r="B114" i="2"/>
  <c r="B23" i="4"/>
  <c r="B131" i="4"/>
  <c r="B132" i="4" l="1"/>
  <c r="B24" i="4"/>
  <c r="B115" i="2"/>
  <c r="B23" i="2"/>
  <c r="B133" i="4" l="1"/>
  <c r="B25" i="4"/>
  <c r="B116" i="2"/>
  <c r="B24" i="2"/>
  <c r="B117" i="2" l="1"/>
  <c r="B25" i="2"/>
  <c r="B26" i="4"/>
  <c r="B134" i="4"/>
  <c r="B135" i="4" l="1"/>
  <c r="B27" i="4"/>
  <c r="B118" i="2"/>
  <c r="B26" i="2"/>
  <c r="B28" i="4" l="1"/>
  <c r="B136" i="4"/>
  <c r="B119" i="2"/>
  <c r="B27" i="2"/>
  <c r="B28" i="2" l="1"/>
  <c r="B120" i="2"/>
  <c r="B137" i="4"/>
  <c r="B29" i="4"/>
  <c r="B121" i="2" l="1"/>
  <c r="B29" i="2"/>
  <c r="B138" i="4"/>
  <c r="B30" i="4"/>
  <c r="B31" i="4" l="1"/>
  <c r="B139" i="4"/>
  <c r="B122" i="2"/>
  <c r="B30" i="2"/>
  <c r="B31" i="2" l="1"/>
  <c r="B123" i="2"/>
  <c r="B140" i="4"/>
  <c r="B32" i="4"/>
  <c r="B124" i="2" l="1"/>
  <c r="B32" i="2"/>
  <c r="B33" i="2" s="1"/>
  <c r="B34" i="2" s="1"/>
  <c r="B35" i="2" s="1"/>
  <c r="B36" i="2" s="1"/>
  <c r="B37" i="2" s="1"/>
  <c r="B38" i="2" s="1"/>
  <c r="B39" i="2" s="1"/>
  <c r="B40" i="2" s="1"/>
  <c r="B41" i="2" s="1"/>
  <c r="B141" i="4"/>
  <c r="B33" i="4"/>
  <c r="B34" i="4" l="1"/>
  <c r="B142" i="4"/>
  <c r="B143" i="4" l="1"/>
  <c r="B35" i="4"/>
  <c r="B36" i="4" l="1"/>
  <c r="B144" i="4"/>
  <c r="B145" i="4" l="1"/>
  <c r="B37" i="4"/>
  <c r="B146" i="4" l="1"/>
  <c r="B38" i="4"/>
  <c r="B147" i="4" l="1"/>
  <c r="B39" i="4"/>
  <c r="B148" i="4" l="1"/>
  <c r="B40" i="4"/>
  <c r="B41" i="4" s="1"/>
  <c r="B42" i="4" s="1"/>
  <c r="B43" i="4" s="1"/>
  <c r="B44" i="4" s="1"/>
  <c r="B45" i="4" s="1"/>
  <c r="B46" i="4" s="1"/>
  <c r="B47" i="4" s="1"/>
  <c r="B48" i="4" s="1"/>
  <c r="B49" i="4" s="1"/>
  <c r="B50" i="4" s="1"/>
  <c r="B51" i="4" s="1"/>
  <c r="B52" i="4" s="1"/>
  <c r="B53" i="4" s="1"/>
  <c r="B54" i="4" s="1"/>
  <c r="B55" i="4" s="1"/>
  <c r="B56" i="4" s="1"/>
  <c r="B151" i="4" s="1"/>
  <c r="AY36" i="1" l="1"/>
  <c r="Y38" i="1"/>
  <c r="Z38" i="1" s="1"/>
  <c r="Z36" i="1"/>
  <c r="Y54" i="1" l="1"/>
  <c r="Z54" i="1" s="1"/>
</calcChain>
</file>

<file path=xl/sharedStrings.xml><?xml version="1.0" encoding="utf-8"?>
<sst xmlns="http://schemas.openxmlformats.org/spreadsheetml/2006/main" count="4503" uniqueCount="2633">
  <si>
    <t>WS1 - Wholesale water operating and capital expenditure by business unit</t>
  </si>
  <si>
    <t>Data validation</t>
  </si>
  <si>
    <t>Item references</t>
  </si>
  <si>
    <t>For the 12 months ended 31 March 2018</t>
  </si>
  <si>
    <t>For the 12 months ended 31 March 2019</t>
  </si>
  <si>
    <t>For the 12 months ended 31 March 2020</t>
  </si>
  <si>
    <t>For the 12 months ended 31 March 2021</t>
  </si>
  <si>
    <t>For the 12 months ended 31 March 2022</t>
  </si>
  <si>
    <t>For the 12 months ended 31 March 2023</t>
  </si>
  <si>
    <t>For the 12 months ended 31 March 2024</t>
  </si>
  <si>
    <t>For the 12 months ended 31 March 2025</t>
  </si>
  <si>
    <t>For the 12 months ended 31 March 20XX</t>
  </si>
  <si>
    <t>Completion checks</t>
  </si>
  <si>
    <t>Validation</t>
  </si>
  <si>
    <t>Line description</t>
  </si>
  <si>
    <t>Item reference</t>
  </si>
  <si>
    <t>Units</t>
  </si>
  <si>
    <t>DPs</t>
  </si>
  <si>
    <t>Water resources</t>
  </si>
  <si>
    <t>Raw water distribution</t>
  </si>
  <si>
    <t>Water treatment</t>
  </si>
  <si>
    <t>Treated water distribution</t>
  </si>
  <si>
    <t>Total</t>
  </si>
  <si>
    <t>Calculation, copy or download rule</t>
  </si>
  <si>
    <t>Validation description</t>
  </si>
  <si>
    <t>Completion</t>
  </si>
  <si>
    <t>Please include a description in column C if adding an atypical expenditure</t>
  </si>
  <si>
    <t>Please complete all cells in row</t>
  </si>
  <si>
    <t>Line 3 should equal the sum of lines 6 to 9 (Service Charges) in WS5.</t>
  </si>
  <si>
    <t>Power in Line 1 should be equal to Power reported in Line 1, WR2.</t>
  </si>
  <si>
    <t>Price base</t>
  </si>
  <si>
    <t>Outturn (nominal)</t>
  </si>
  <si>
    <t>2017-18 FYA (CPIH deflated)</t>
  </si>
  <si>
    <t>Outturn (nominal), 2017-18 FYA (CPIH deflated)</t>
  </si>
  <si>
    <t>Line 10 should equal the sum of lines 4 and 14 in WS8.</t>
  </si>
  <si>
    <t>Sum of lines 14-16 should equal line 39 in WS2 (Total water enhancement capital expenditure )</t>
  </si>
  <si>
    <t>A</t>
  </si>
  <si>
    <t>Operating expenditure (excluding Atypical expenditure)</t>
  </si>
  <si>
    <t>Data in section D should be numerical (£m)</t>
  </si>
  <si>
    <t>Power</t>
  </si>
  <si>
    <t>See item</t>
  </si>
  <si>
    <t>£m</t>
  </si>
  <si>
    <t>Power should be equal to Power reported in WR2.</t>
  </si>
  <si>
    <t>WS1001WR</t>
  </si>
  <si>
    <t>WS1001RWD</t>
  </si>
  <si>
    <t>WS1001WT</t>
  </si>
  <si>
    <t>WS1001TWD</t>
  </si>
  <si>
    <t>WS1001CAW</t>
  </si>
  <si>
    <t>Income treated as negative expenditure</t>
  </si>
  <si>
    <t>references</t>
  </si>
  <si>
    <t>WS1002WR</t>
  </si>
  <si>
    <t>WS1002RWD</t>
  </si>
  <si>
    <t>WS1002WT</t>
  </si>
  <si>
    <t>WS1002TWD</t>
  </si>
  <si>
    <t>WS1002CAW</t>
  </si>
  <si>
    <t>Abstraction Charges / Discharge consent</t>
  </si>
  <si>
    <t>in columns</t>
  </si>
  <si>
    <t>Value in line 3 should equal the sum of lines 6 to 9 (Service Charges) in WS5.</t>
  </si>
  <si>
    <t>WS1003WR</t>
  </si>
  <si>
    <t>WS1003RWD</t>
  </si>
  <si>
    <t>WS1003WT</t>
  </si>
  <si>
    <t>WS1003TWD</t>
  </si>
  <si>
    <t>WS1003CAW</t>
  </si>
  <si>
    <t>Bulk supply</t>
  </si>
  <si>
    <t>BB to BJ</t>
  </si>
  <si>
    <t>WS1004WR</t>
  </si>
  <si>
    <t>WS1004RWD</t>
  </si>
  <si>
    <t>WS1004WT</t>
  </si>
  <si>
    <t>WS1004TWD</t>
  </si>
  <si>
    <t>WS1004CAW</t>
  </si>
  <si>
    <t>Other operating expenditure</t>
  </si>
  <si>
    <t>~ Renewals expensed in year (Infrastructure)</t>
  </si>
  <si>
    <t>WS1005WR</t>
  </si>
  <si>
    <t>WS1005RWD</t>
  </si>
  <si>
    <t>WS1005WT</t>
  </si>
  <si>
    <t>WS1005TWD</t>
  </si>
  <si>
    <t>WS1005CAW</t>
  </si>
  <si>
    <t>~ Renewals expensed in year (Non-Infrastructure)</t>
  </si>
  <si>
    <t>WS1006WR</t>
  </si>
  <si>
    <t>WS1006RWD</t>
  </si>
  <si>
    <t>WS1006WT</t>
  </si>
  <si>
    <t>WS1006TWD</t>
  </si>
  <si>
    <t>WS1006CAW</t>
  </si>
  <si>
    <t>~ Other operating expenditure excluding renewals</t>
  </si>
  <si>
    <t>WS1007WR</t>
  </si>
  <si>
    <t>WS1007RWD</t>
  </si>
  <si>
    <t>WS1007WT</t>
  </si>
  <si>
    <t>WS1007TWD</t>
  </si>
  <si>
    <t>WS1007CAW</t>
  </si>
  <si>
    <t>Local authority and Cumulo rates</t>
  </si>
  <si>
    <t>WS1008WR</t>
  </si>
  <si>
    <t>WS1008RWD</t>
  </si>
  <si>
    <t>WS1008WT</t>
  </si>
  <si>
    <t>WS1008TWD</t>
  </si>
  <si>
    <t>WS1008CAW</t>
  </si>
  <si>
    <t>Total operating expenditure excluding third party services</t>
  </si>
  <si>
    <t>Sum of lines 1 to 8</t>
  </si>
  <si>
    <t>WS1009WR</t>
  </si>
  <si>
    <t>WS1009RWD</t>
  </si>
  <si>
    <t>WS1009WT</t>
  </si>
  <si>
    <t>WS1009TWD</t>
  </si>
  <si>
    <t>WS1009CAW</t>
  </si>
  <si>
    <t>Third party services</t>
  </si>
  <si>
    <t>Value in line 10 should equal the sum of lines 4 and 14 in WS8.</t>
  </si>
  <si>
    <t>WS1010WR</t>
  </si>
  <si>
    <t>WS1010RWD</t>
  </si>
  <si>
    <t>WS1010WT</t>
  </si>
  <si>
    <t>WS1010TWD</t>
  </si>
  <si>
    <t>WS1010CAW</t>
  </si>
  <si>
    <t>Total operating expenditure</t>
  </si>
  <si>
    <t>Sum of lines 9 and 10.</t>
  </si>
  <si>
    <t>WS1011WR</t>
  </si>
  <si>
    <t>WS1011RWD</t>
  </si>
  <si>
    <t>WS1011WT</t>
  </si>
  <si>
    <t>WS1011TWD</t>
  </si>
  <si>
    <t>WS1011CAW</t>
  </si>
  <si>
    <t>B</t>
  </si>
  <si>
    <t>Capital Expenditure (excluding Atypical expenditure)</t>
  </si>
  <si>
    <t>Maintaining the long term capability of the assets ~ infra</t>
  </si>
  <si>
    <t>WS1012WR</t>
  </si>
  <si>
    <t>WS1012RWD</t>
  </si>
  <si>
    <t>WS1012WT</t>
  </si>
  <si>
    <t>WS1012TWD</t>
  </si>
  <si>
    <t>WS1012CAW</t>
  </si>
  <si>
    <t>Maintaining the long term capability of the assets ~ non-infra</t>
  </si>
  <si>
    <t>WS1013WR</t>
  </si>
  <si>
    <t>WS1013RWD</t>
  </si>
  <si>
    <t>WS1013WT</t>
  </si>
  <si>
    <t>WS1013TWD</t>
  </si>
  <si>
    <t>WS1013CAW</t>
  </si>
  <si>
    <t>Other capital expenditure ~ infra</t>
  </si>
  <si>
    <t>WS1014WR</t>
  </si>
  <si>
    <t>WS1014RWD</t>
  </si>
  <si>
    <t>WS1014WT</t>
  </si>
  <si>
    <t>WS1014TWD</t>
  </si>
  <si>
    <t>WS1014CAW</t>
  </si>
  <si>
    <t>Other capital expenditure ~ non-infra</t>
  </si>
  <si>
    <t>WS1015WR</t>
  </si>
  <si>
    <t>WS1015RWD</t>
  </si>
  <si>
    <t>WS1015WT</t>
  </si>
  <si>
    <t>WS1015TWD</t>
  </si>
  <si>
    <t>WS1015CAW</t>
  </si>
  <si>
    <t>Infrastructure network reinforcement</t>
  </si>
  <si>
    <t>WS1016WR</t>
  </si>
  <si>
    <t>WS1016RWD</t>
  </si>
  <si>
    <t>WS1016WT</t>
  </si>
  <si>
    <t>WS1016TWD</t>
  </si>
  <si>
    <t>WS1016CAW</t>
  </si>
  <si>
    <t>Total gross capital expenditure excluding third party services</t>
  </si>
  <si>
    <t>Sum of lines 12 to 16.</t>
  </si>
  <si>
    <t>WS1017WR</t>
  </si>
  <si>
    <t>WS1017RWD</t>
  </si>
  <si>
    <t>WS1017WT</t>
  </si>
  <si>
    <t>WS1017TWD</t>
  </si>
  <si>
    <t>WS1017CAW</t>
  </si>
  <si>
    <t>WS1018WR</t>
  </si>
  <si>
    <t>WS1018RWD</t>
  </si>
  <si>
    <t>WS1018WT</t>
  </si>
  <si>
    <t>WS1018TWD</t>
  </si>
  <si>
    <t>WS1018CAW</t>
  </si>
  <si>
    <t>Total gross capital expenditure</t>
  </si>
  <si>
    <t>Sum of lines 17 and 18.</t>
  </si>
  <si>
    <t>WS1019WR</t>
  </si>
  <si>
    <t>WS1019RWD</t>
  </si>
  <si>
    <t>WS1019WT</t>
  </si>
  <si>
    <t>WS1019TWD</t>
  </si>
  <si>
    <t>WS1019CAW</t>
  </si>
  <si>
    <t>Grants and contributions</t>
  </si>
  <si>
    <t>WS1020WR</t>
  </si>
  <si>
    <t>WS1020RWD</t>
  </si>
  <si>
    <t>WS1020WT</t>
  </si>
  <si>
    <t>WS1020TWD</t>
  </si>
  <si>
    <t>WS1020CAW</t>
  </si>
  <si>
    <t>Totex</t>
  </si>
  <si>
    <t>Sum of lines 11 and 19 minus line 20.</t>
  </si>
  <si>
    <t>WS1021WR</t>
  </si>
  <si>
    <t>WS1021RWD</t>
  </si>
  <si>
    <t>WS1021WT</t>
  </si>
  <si>
    <t>WS1021TWD</t>
  </si>
  <si>
    <t>WS1021CAW</t>
  </si>
  <si>
    <t>C</t>
  </si>
  <si>
    <t>Cash Expenditure (excluding Atypical expenditure)</t>
  </si>
  <si>
    <t>Pension deficit recovery payments</t>
  </si>
  <si>
    <t>WS1022WR</t>
  </si>
  <si>
    <t>WS1022RWD</t>
  </si>
  <si>
    <t>WS1022WT</t>
  </si>
  <si>
    <t>WS1022TWD</t>
  </si>
  <si>
    <t>WS1022CAW</t>
  </si>
  <si>
    <t>Other cash items</t>
  </si>
  <si>
    <t>WS1023WR</t>
  </si>
  <si>
    <t>WS1023RWD</t>
  </si>
  <si>
    <t>WS1023WT</t>
  </si>
  <si>
    <t>WS1023TWD</t>
  </si>
  <si>
    <t>WS1023CAW</t>
  </si>
  <si>
    <t>Totex including cash items</t>
  </si>
  <si>
    <t>Sum of lines 21, 22 and 23.</t>
  </si>
  <si>
    <t>WS1024WR</t>
  </si>
  <si>
    <t>WS1024RWD</t>
  </si>
  <si>
    <t>WS1024WT</t>
  </si>
  <si>
    <t>WS1024TWD</t>
  </si>
  <si>
    <t>WS1024CAW</t>
  </si>
  <si>
    <t>D</t>
  </si>
  <si>
    <t>Atypical expenditure</t>
  </si>
  <si>
    <t>Pension Increase Exchange arrangement gain</t>
  </si>
  <si>
    <t>If data is entered in section D, the Item Description in column C cannot be left blank.</t>
  </si>
  <si>
    <t>BP3357001</t>
  </si>
  <si>
    <t>BP3357001WR</t>
  </si>
  <si>
    <t>BP3357001RWD</t>
  </si>
  <si>
    <t>BP3357001WT</t>
  </si>
  <si>
    <t>BP3357001TWD</t>
  </si>
  <si>
    <t>BP3357001CAW</t>
  </si>
  <si>
    <t>Item 2</t>
  </si>
  <si>
    <t>BP3357002</t>
  </si>
  <si>
    <t>BP3357002WR</t>
  </si>
  <si>
    <t>BP3357002RWD</t>
  </si>
  <si>
    <t>BP3357002WT</t>
  </si>
  <si>
    <t>BP3357002TWD</t>
  </si>
  <si>
    <t>BP3357002CAW</t>
  </si>
  <si>
    <t>Item 3</t>
  </si>
  <si>
    <t>BP3357003</t>
  </si>
  <si>
    <t>BP3357003WR</t>
  </si>
  <si>
    <t>BP3357003RWD</t>
  </si>
  <si>
    <t>BP3357003WT</t>
  </si>
  <si>
    <t>BP3357003TWD</t>
  </si>
  <si>
    <t>BP3357003CAW</t>
  </si>
  <si>
    <t>Item 4</t>
  </si>
  <si>
    <t>BP3357004</t>
  </si>
  <si>
    <t>BP3357004WR</t>
  </si>
  <si>
    <t>BP3357004RWD</t>
  </si>
  <si>
    <t>BP3357004WT</t>
  </si>
  <si>
    <t>BP3357004TWD</t>
  </si>
  <si>
    <t>BP3357004CAW</t>
  </si>
  <si>
    <t>Item 5</t>
  </si>
  <si>
    <t>BP3357005</t>
  </si>
  <si>
    <t>BP3357005WR</t>
  </si>
  <si>
    <t>BP3357005RWD</t>
  </si>
  <si>
    <t>BP3357005WT</t>
  </si>
  <si>
    <t>BP3357005TWD</t>
  </si>
  <si>
    <t>BP3357005CAW</t>
  </si>
  <si>
    <t>Item 6</t>
  </si>
  <si>
    <t>BP3357006</t>
  </si>
  <si>
    <t>BP3357006WR</t>
  </si>
  <si>
    <t>BP3357006RWD</t>
  </si>
  <si>
    <t>BP3357006WT</t>
  </si>
  <si>
    <t>BP3357006TWD</t>
  </si>
  <si>
    <t>BP3357006CAW</t>
  </si>
  <si>
    <t>Item 7</t>
  </si>
  <si>
    <t>BP3357007</t>
  </si>
  <si>
    <t>BP3357007WR</t>
  </si>
  <si>
    <t>BP3357007RWD</t>
  </si>
  <si>
    <t>BP3357007WT</t>
  </si>
  <si>
    <t>BP3357007TWD</t>
  </si>
  <si>
    <t>BP3357007CAW</t>
  </si>
  <si>
    <t>Item 8</t>
  </si>
  <si>
    <t>BP3357008</t>
  </si>
  <si>
    <t>BP3357008WR</t>
  </si>
  <si>
    <t>BP3357008RWD</t>
  </si>
  <si>
    <t>BP3357008WT</t>
  </si>
  <si>
    <t>BP3357008TWD</t>
  </si>
  <si>
    <t>BP3357008CAW</t>
  </si>
  <si>
    <t>Item 9</t>
  </si>
  <si>
    <t>BP3357009</t>
  </si>
  <si>
    <t>BP3357009WR</t>
  </si>
  <si>
    <t>BP3357009RWD</t>
  </si>
  <si>
    <t>BP3357009WT</t>
  </si>
  <si>
    <t>BP3357009TWD</t>
  </si>
  <si>
    <t>BP3357009CAW</t>
  </si>
  <si>
    <t>Item 10</t>
  </si>
  <si>
    <t>BP3357010</t>
  </si>
  <si>
    <t>BP3357010WR</t>
  </si>
  <si>
    <t>BP3357010RWD</t>
  </si>
  <si>
    <t>BP3357010WT</t>
  </si>
  <si>
    <t>BP3357010TWD</t>
  </si>
  <si>
    <t>BP3357010CAW</t>
  </si>
  <si>
    <t>Total atypical expenditure</t>
  </si>
  <si>
    <t>Sum of lines 25 to 34</t>
  </si>
  <si>
    <t>BP3357020WR</t>
  </si>
  <si>
    <t>BP3357020RWD</t>
  </si>
  <si>
    <t>BP3357020WT</t>
  </si>
  <si>
    <t>BP3357020TWD</t>
  </si>
  <si>
    <t>BP3357020CAW</t>
  </si>
  <si>
    <t>E</t>
  </si>
  <si>
    <t xml:space="preserve">Total expenditure </t>
  </si>
  <si>
    <t>Water totex including cash items and atypical expenditure</t>
  </si>
  <si>
    <t>Sum of lines 24 and 35.</t>
  </si>
  <si>
    <t>Total expenditure</t>
  </si>
  <si>
    <t>W3026TEWR</t>
  </si>
  <si>
    <t>W3026TERWD</t>
  </si>
  <si>
    <t>W3026TEWT</t>
  </si>
  <si>
    <t>W3026TETWD</t>
  </si>
  <si>
    <t>W3026TECAW</t>
  </si>
  <si>
    <t>KEY</t>
  </si>
  <si>
    <t>Input</t>
  </si>
  <si>
    <t>Copy</t>
  </si>
  <si>
    <t>Calculation</t>
  </si>
  <si>
    <t>Pre populated</t>
  </si>
  <si>
    <t>WS1 guidance and line definitions</t>
  </si>
  <si>
    <r>
      <t xml:space="preserve">This table identifies totex by business unit and atypical expenditure </t>
    </r>
    <r>
      <rPr>
        <sz val="10"/>
        <color rgb="FF0078C9"/>
        <rFont val="Franklin Gothic Demi"/>
        <family val="2"/>
      </rPr>
      <t>and reflects table 1 of the 2017 Cost Assessment submission</t>
    </r>
    <r>
      <rPr>
        <sz val="10"/>
        <rFont val="Arial"/>
        <family val="2"/>
      </rPr>
      <t>. It is also closely associated with pro forma 4D and 4J in the APR (as per RAG4)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seperately in WS10.</t>
    </r>
  </si>
  <si>
    <t>Line</t>
  </si>
  <si>
    <t>Definition</t>
  </si>
  <si>
    <t>Block A</t>
  </si>
  <si>
    <t>All energy costs, including the climate change levy and the carbon reduction commitment.  Any cost savings from power generated internally should be netted off these costs.</t>
  </si>
  <si>
    <t xml:space="preserve">Income received from sales which are external to the appointed business and which directly relate to the water processes. It should be input as a negative number. This will include: 
- Electricity sales from sources such as Hydro, PV, and wind to external parties.
- Electricity sales from back-up generators under the National Grid ‘STOR’.
- Renewables Obligation Certificates (ROCs) and payments made under the non-domestic RHI and Feed-in Tariff schemes. 
</t>
  </si>
  <si>
    <t xml:space="preserve">Total cost of service charges (abstraction licences and permits to discharge)  by the Environment Agency or Canal and River Trust.
Assuming no atypicals, please ensure total equals WS5 sum of lines 6 to 9. </t>
  </si>
  <si>
    <t>Total payments for bulk imports. If a supply is a shared supply and is jointly owned, the costs associated with it should not be reported here but in the appropriate cost line.</t>
  </si>
  <si>
    <t>Infrastructure Renewals which are expensed rather than capitalised in statutory accounts</t>
  </si>
  <si>
    <t>Non Infrastructure Renewals which are expensed rather than capitalised in statutory accounts</t>
  </si>
  <si>
    <t xml:space="preserve">Any other operating costs (ie. excluding interest, taxation and LA rates). </t>
  </si>
  <si>
    <t>The cost of local authority rates. This should include both the local authority rates and cumulo rates</t>
  </si>
  <si>
    <r>
      <t xml:space="preserve">Total operating costs excluding third party services.   The sum of </t>
    </r>
    <r>
      <rPr>
        <sz val="10"/>
        <color rgb="FF0078C9"/>
        <rFont val="Arial"/>
        <family val="2"/>
      </rPr>
      <t>WS1 lines 1 to 8</t>
    </r>
    <r>
      <rPr>
        <sz val="10"/>
        <rFont val="Arial"/>
        <family val="2"/>
      </rPr>
      <t>.</t>
    </r>
  </si>
  <si>
    <t>Operating expenditure for providing third party services. See appendix 1 of RAG 4</t>
  </si>
  <si>
    <r>
      <t xml:space="preserve">Total operating expenditure for the wholesale business only within each business category. The sum of </t>
    </r>
    <r>
      <rPr>
        <sz val="10"/>
        <color rgb="FF0078C9"/>
        <rFont val="Arial"/>
        <family val="2"/>
      </rPr>
      <t>WS1 lines 9 and 10.</t>
    </r>
  </si>
  <si>
    <t>Block B</t>
  </si>
  <si>
    <t>Capital expenditure on 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</si>
  <si>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t>Capital expenditure on non-infrastructure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</si>
  <si>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r>
      <t xml:space="preserve">Any capital expenditure on infrastructure assets other than defined in </t>
    </r>
    <r>
      <rPr>
        <sz val="10"/>
        <color rgb="FF0078C9"/>
        <rFont val="Arial"/>
        <family val="2"/>
      </rPr>
      <t>WS1 line 12</t>
    </r>
    <r>
      <rPr>
        <sz val="10"/>
        <rFont val="Arial"/>
        <family val="2"/>
      </rPr>
      <t xml:space="preserve"> excluding third party capex.</t>
    </r>
  </si>
  <si>
    <r>
      <t xml:space="preserve">Any capital expenditure on non-infrastructure assets other than defined in </t>
    </r>
    <r>
      <rPr>
        <sz val="10"/>
        <color rgb="FF0078C9"/>
        <rFont val="Arial"/>
        <family val="2"/>
      </rPr>
      <t>WS1 line 13</t>
    </r>
    <r>
      <rPr>
        <sz val="10"/>
        <rFont val="Arial"/>
        <family val="2"/>
      </rPr>
      <t xml:space="preserve"> excluding third party capex.</t>
    </r>
  </si>
  <si>
    <t>Infrastructure network reinforcement  - A water or sewerage undertaker’s capital expenditure for the provision of new infrastructure network assets or enhanced capacity in existing infrastructure network assets such as water mains, tanks, service reservoirs, sewers and pumping stations, in consequence of new connections and/or new developments. This expenditure relates solely to network reinforcement works that are needed on a water or sewerage undertaker’s existing network assets beyond the nearest practicable point where the connection to the water or sewerage undertaker’s network has, or will been made.  Capital Expenditure in this line should be the same categories of expenditure that was used to calculate a water or sewage undertakers infrastructure charges.</t>
  </si>
  <si>
    <r>
      <t xml:space="preserve">Total gross capital expenditure excluding third party services -  the sum of </t>
    </r>
    <r>
      <rPr>
        <sz val="10"/>
        <color rgb="FF0078C9"/>
        <rFont val="Arial"/>
        <family val="2"/>
      </rPr>
      <t>WS1 lines 12 to 16</t>
    </r>
    <r>
      <rPr>
        <sz val="10"/>
        <rFont val="Arial"/>
        <family val="2"/>
      </rPr>
      <t>.</t>
    </r>
  </si>
  <si>
    <t xml:space="preserve">Capital expenditure for providing third party services. </t>
  </si>
  <si>
    <r>
      <t xml:space="preserve">The sum of </t>
    </r>
    <r>
      <rPr>
        <sz val="10"/>
        <color rgb="FF0078C9"/>
        <rFont val="Arial"/>
        <family val="2"/>
      </rPr>
      <t>WS1 lines 17 and 18.</t>
    </r>
  </si>
  <si>
    <t>Grants and contributions as reported in Table 4D/4E of RAG4. Input as a positive number.  This will be equal to table App 28 line 13 for years 2015-2025.</t>
  </si>
  <si>
    <r>
      <t xml:space="preserve">The sum of </t>
    </r>
    <r>
      <rPr>
        <sz val="10"/>
        <color rgb="FF0078C9"/>
        <rFont val="Arial"/>
        <family val="2"/>
      </rPr>
      <t>WS1 lines 11 and 19 minus line 20.</t>
    </r>
  </si>
  <si>
    <t>Block C</t>
  </si>
  <si>
    <t>Actual pension deficit recovery payments including costs capitalised and any group recharges for pension deficit costs.</t>
  </si>
  <si>
    <t>Other cash items not including in the accounting charge.</t>
  </si>
  <si>
    <r>
      <t xml:space="preserve">The sum of </t>
    </r>
    <r>
      <rPr>
        <sz val="10"/>
        <color rgb="FF0078C9"/>
        <rFont val="Arial"/>
        <family val="2"/>
      </rPr>
      <t>WS1 lines 21 to 23.</t>
    </r>
  </si>
  <si>
    <t>Block D</t>
  </si>
  <si>
    <t>25-34</t>
  </si>
  <si>
    <t>Please specify atypical items in the lines below.  Aytpical items are defined as unusual items outside ordinary activities.  This would include items such as office moves and one-off reorganisations. For avoidance of doubt these items should not be included in lines 1-24 above</t>
  </si>
  <si>
    <r>
      <t xml:space="preserve">Sum of </t>
    </r>
    <r>
      <rPr>
        <sz val="10"/>
        <color rgb="FF0078C9"/>
        <rFont val="Arial"/>
        <family val="2"/>
      </rPr>
      <t>WS1 lines 25 to 34.</t>
    </r>
  </si>
  <si>
    <t>Block E</t>
  </si>
  <si>
    <r>
      <t xml:space="preserve">Sum of </t>
    </r>
    <r>
      <rPr>
        <sz val="10"/>
        <color rgb="FF0078C9"/>
        <rFont val="Arial"/>
        <family val="2"/>
      </rPr>
      <t>WS1 lines 24 and 35.</t>
    </r>
  </si>
  <si>
    <t>WS2 - Wholesale water capital and operating enhancement expenditure by purpose</t>
  </si>
  <si>
    <t>2017-18</t>
  </si>
  <si>
    <t>2018-19</t>
  </si>
  <si>
    <t>2019-20</t>
  </si>
  <si>
    <t>2020-21</t>
  </si>
  <si>
    <t>2021-22</t>
  </si>
  <si>
    <t>2022-23</t>
  </si>
  <si>
    <t>2023-24</t>
  </si>
  <si>
    <t>2024-25</t>
  </si>
  <si>
    <t>20XX-XX</t>
  </si>
  <si>
    <t>Please include a description in column C if adding an 'other category' line.</t>
  </si>
  <si>
    <t>Enhancement expenditure by purpose ~ capital</t>
  </si>
  <si>
    <t>WINEP / NEP ~ Making ecological improvements at abstractions (Habitats Directive, SSSI, NERC, BAPs)</t>
  </si>
  <si>
    <t>WS2001WR</t>
  </si>
  <si>
    <t>WS2001RWD</t>
  </si>
  <si>
    <t>WS2001WT</t>
  </si>
  <si>
    <t>WS2001TWD</t>
  </si>
  <si>
    <t>WS2001CAW</t>
  </si>
  <si>
    <t>WINEP / NEP ~ Eels Regulations (measures at intakes)</t>
  </si>
  <si>
    <t>WS2002WR</t>
  </si>
  <si>
    <t>WS2002RWD</t>
  </si>
  <si>
    <t>WS2002WT</t>
  </si>
  <si>
    <t>WS2002TWD</t>
  </si>
  <si>
    <t>WS2002CAW</t>
  </si>
  <si>
    <t>WINEP / NEP ~ Invasive non-native species</t>
  </si>
  <si>
    <t>WS2003WR</t>
  </si>
  <si>
    <t>WS2003RWD</t>
  </si>
  <si>
    <t>WS2003WT</t>
  </si>
  <si>
    <t>WS2003TWD</t>
  </si>
  <si>
    <t>WS2003CAW</t>
  </si>
  <si>
    <t>Addressing low pressure</t>
  </si>
  <si>
    <t>W3002WR</t>
  </si>
  <si>
    <t>W3002RWD</t>
  </si>
  <si>
    <t>W3002WT</t>
  </si>
  <si>
    <t>W3002TWD</t>
  </si>
  <si>
    <t>W3002CAW</t>
  </si>
  <si>
    <t>Improving taste / odour / colour</t>
  </si>
  <si>
    <t>W3003WR</t>
  </si>
  <si>
    <t>W3003RWD</t>
  </si>
  <si>
    <t>W3003WT</t>
  </si>
  <si>
    <t>W3003TWD</t>
  </si>
  <si>
    <t>W3003CAW</t>
  </si>
  <si>
    <t>Meeting lead standards</t>
  </si>
  <si>
    <t>W3006WR</t>
  </si>
  <si>
    <t>W3006RWD</t>
  </si>
  <si>
    <t>W3006WT</t>
  </si>
  <si>
    <t>W3006TWD</t>
  </si>
  <si>
    <t>W3006CAW</t>
  </si>
  <si>
    <t>Supply side enhancements to the supply/demand balance (dry year critical / peak conditions)</t>
  </si>
  <si>
    <t>W3007SWR</t>
  </si>
  <si>
    <t>W3007SRWD</t>
  </si>
  <si>
    <t>W3007SWT</t>
  </si>
  <si>
    <t>W3007STWD</t>
  </si>
  <si>
    <t>W3007SCAW</t>
  </si>
  <si>
    <t>Supply side enhancements to the supply/demand balance (dry year annual average conditions)</t>
  </si>
  <si>
    <t>W3008SWR</t>
  </si>
  <si>
    <t>W3008SRWD</t>
  </si>
  <si>
    <t>W3008SWT</t>
  </si>
  <si>
    <t>W3008STWD</t>
  </si>
  <si>
    <t>W3008SCAW</t>
  </si>
  <si>
    <t>Demand side enhancements to the supply/demand balance (dry year critical / peak conditions)</t>
  </si>
  <si>
    <t>W3007DWR</t>
  </si>
  <si>
    <t>W3007DRWD</t>
  </si>
  <si>
    <t>W3007DWT</t>
  </si>
  <si>
    <t>W3007DTWD</t>
  </si>
  <si>
    <t>W3007DCAW</t>
  </si>
  <si>
    <t>Demand side enhancements to the supply/demand balance (dry year annual average conditions)</t>
  </si>
  <si>
    <t>W3008DWR</t>
  </si>
  <si>
    <t>W3008DRWD</t>
  </si>
  <si>
    <t>W3008DWT</t>
  </si>
  <si>
    <t>W3008DTWD</t>
  </si>
  <si>
    <t>W3008DCAW</t>
  </si>
  <si>
    <t>New developments</t>
  </si>
  <si>
    <t>W3009WR</t>
  </si>
  <si>
    <t>W3009RWD</t>
  </si>
  <si>
    <t>W3009WT</t>
  </si>
  <si>
    <t>W3009TWD</t>
  </si>
  <si>
    <t>W3009CAW</t>
  </si>
  <si>
    <t>New connections element of new development (CPs, meters)</t>
  </si>
  <si>
    <t>WS2004WR</t>
  </si>
  <si>
    <t>WS2004RWD</t>
  </si>
  <si>
    <t>WS2004WT</t>
  </si>
  <si>
    <t>WS2004TWD</t>
  </si>
  <si>
    <t>WS2004CAW</t>
  </si>
  <si>
    <t>Investment to address raw water deterioration (THM, nitrates, Crypto, pesticides, others)</t>
  </si>
  <si>
    <t>W3010WR</t>
  </si>
  <si>
    <t>W3010RWD</t>
  </si>
  <si>
    <t>W3010WT</t>
  </si>
  <si>
    <t>W3010TWD</t>
  </si>
  <si>
    <t>W3010CAW</t>
  </si>
  <si>
    <t>Resilience</t>
  </si>
  <si>
    <t>W3011WR</t>
  </si>
  <si>
    <t>W3011RWD</t>
  </si>
  <si>
    <t>W3011WT</t>
  </si>
  <si>
    <t>W3011TWD</t>
  </si>
  <si>
    <t>W3011CAW</t>
  </si>
  <si>
    <t>SEMD</t>
  </si>
  <si>
    <t>W3012WR</t>
  </si>
  <si>
    <t>W3012RWD</t>
  </si>
  <si>
    <t>W3012WT</t>
  </si>
  <si>
    <t>W3012TWD</t>
  </si>
  <si>
    <t>W3012CAW</t>
  </si>
  <si>
    <t>Non-SEMD related security enhancement</t>
  </si>
  <si>
    <t>WS2005WR</t>
  </si>
  <si>
    <t>WS2005RWD</t>
  </si>
  <si>
    <t>WS2005WT</t>
  </si>
  <si>
    <t>WS2005TWD</t>
  </si>
  <si>
    <t>WS2005CAW</t>
  </si>
  <si>
    <t>WINEP / NEP ~ Drinking Water Protected Areas (schemes)</t>
  </si>
  <si>
    <t>WS2006WR</t>
  </si>
  <si>
    <t>WS2006RWD</t>
  </si>
  <si>
    <t>WS2006WT</t>
  </si>
  <si>
    <t>WS2006TWD</t>
  </si>
  <si>
    <t>WS2006CAW</t>
  </si>
  <si>
    <t>WINEP / NEP ~ Water Framework Directive measures</t>
  </si>
  <si>
    <t>WS2007WR</t>
  </si>
  <si>
    <t>WS2007RWD</t>
  </si>
  <si>
    <t>WS2007WT</t>
  </si>
  <si>
    <t>WS2007TWD</t>
  </si>
  <si>
    <t>WS2007CAW</t>
  </si>
  <si>
    <t>WINEP / NEP ~ Investigations</t>
  </si>
  <si>
    <t>WS2008WR</t>
  </si>
  <si>
    <t>WS2008RWD</t>
  </si>
  <si>
    <t>WS2008WT</t>
  </si>
  <si>
    <t>WS2008TWD</t>
  </si>
  <si>
    <t>WS2008CAW</t>
  </si>
  <si>
    <t>Improvements to river flows</t>
  </si>
  <si>
    <t>W3027WR</t>
  </si>
  <si>
    <t>W3027RWD</t>
  </si>
  <si>
    <t>W3027WT</t>
  </si>
  <si>
    <t>W3027TWD</t>
  </si>
  <si>
    <t>W3027CAW</t>
  </si>
  <si>
    <t>Metering (excluding cost of providing metering to new service connections) for meters requested by optants</t>
  </si>
  <si>
    <t>W3028OPTWR</t>
  </si>
  <si>
    <t>W3028OPTRWD</t>
  </si>
  <si>
    <t>W3028OPTWT</t>
  </si>
  <si>
    <t>W3028OPTTWD</t>
  </si>
  <si>
    <t>W3028OPTCAW</t>
  </si>
  <si>
    <t>Metering (excluding cost of providing metering to new service connections) for meters introduced by companies</t>
  </si>
  <si>
    <t>W3028COMWR</t>
  </si>
  <si>
    <t>W3028COMRWD</t>
  </si>
  <si>
    <t>W3028COMWT</t>
  </si>
  <si>
    <t>W3028COMTWD</t>
  </si>
  <si>
    <t>W3028COMCAW</t>
  </si>
  <si>
    <t>Metering (excluding cost of providing metering to new service connections) for businesses</t>
  </si>
  <si>
    <t>W3028NHOWR</t>
  </si>
  <si>
    <t>W3028NHORWD</t>
  </si>
  <si>
    <t>W3028NHOWT</t>
  </si>
  <si>
    <t>W3028NHOTWD</t>
  </si>
  <si>
    <t>W3028NHOCAW</t>
  </si>
  <si>
    <t>Reservoir Safety</t>
  </si>
  <si>
    <t>If there is a value entered for the row, column C cannot be blank.</t>
  </si>
  <si>
    <t>W3A00001</t>
  </si>
  <si>
    <t>W3A00001WR</t>
  </si>
  <si>
    <t>W3A00001RWD</t>
  </si>
  <si>
    <t>W3A00001WT</t>
  </si>
  <si>
    <t>W3A00001TWD</t>
  </si>
  <si>
    <t>W3A00001CAW</t>
  </si>
  <si>
    <t>Capital expenditure purpose ~ WATER additional line 1 [Other categories]</t>
  </si>
  <si>
    <t>Capital expenditure purpose ~ WATER additional line 2 [Other categories]</t>
  </si>
  <si>
    <t>W3A00002</t>
  </si>
  <si>
    <t>W3A00002WR</t>
  </si>
  <si>
    <t>W3A00002RWD</t>
  </si>
  <si>
    <t>W3A00002WT</t>
  </si>
  <si>
    <t>W3A00002TWD</t>
  </si>
  <si>
    <t>W3A00002CAW</t>
  </si>
  <si>
    <t>Capital expenditure purpose ~ WATER additional line 3 [Other categories]</t>
  </si>
  <si>
    <t>W3A00003</t>
  </si>
  <si>
    <t>W3A00003WR</t>
  </si>
  <si>
    <t>W3A00003RWD</t>
  </si>
  <si>
    <t>W3A00003WT</t>
  </si>
  <si>
    <t>W3A00003TWD</t>
  </si>
  <si>
    <t>W3A00003CAW</t>
  </si>
  <si>
    <t>Capital expenditure purpose ~ WATER additional line 4 [Other categories]</t>
  </si>
  <si>
    <t>W3A00004</t>
  </si>
  <si>
    <t>W3A00004WR</t>
  </si>
  <si>
    <t>W3A00004RWD</t>
  </si>
  <si>
    <t>W3A00004WT</t>
  </si>
  <si>
    <t>W3A00004TWD</t>
  </si>
  <si>
    <t>W3A00004CAW</t>
  </si>
  <si>
    <t>Capital expenditure purpose ~ WATER additional line 5 [Other categories]</t>
  </si>
  <si>
    <t>W3A00005</t>
  </si>
  <si>
    <t>W3A00005WR</t>
  </si>
  <si>
    <t>W3A00005RWD</t>
  </si>
  <si>
    <t>W3A00005WT</t>
  </si>
  <si>
    <t>W3A00005TWD</t>
  </si>
  <si>
    <t>W3A00005CAW</t>
  </si>
  <si>
    <t>Capital expenditure purpose ~ WATER additional line 6 [Other categories]</t>
  </si>
  <si>
    <t>W3A00006</t>
  </si>
  <si>
    <t>W3A00006WR</t>
  </si>
  <si>
    <t>W3A00006RWD</t>
  </si>
  <si>
    <t>W3A00006WT</t>
  </si>
  <si>
    <t>W3A00006TWD</t>
  </si>
  <si>
    <t>W3A00006CAW</t>
  </si>
  <si>
    <t>Capital expenditure purpose ~ WATER additional line 7 [Other categories]</t>
  </si>
  <si>
    <t>W3A00007</t>
  </si>
  <si>
    <t>W3A00007WR</t>
  </si>
  <si>
    <t>W3A00007RWD</t>
  </si>
  <si>
    <t>W3A00007WT</t>
  </si>
  <si>
    <t>W3A00007TWD</t>
  </si>
  <si>
    <t>W3A00007CAW</t>
  </si>
  <si>
    <t>Capital expenditure purpose ~ WATER additional line 8 [Other categories]</t>
  </si>
  <si>
    <t>W3A00008</t>
  </si>
  <si>
    <t>W3A00008WR</t>
  </si>
  <si>
    <t>W3A00008RWD</t>
  </si>
  <si>
    <t>W3A00008WT</t>
  </si>
  <si>
    <t>W3A00008TWD</t>
  </si>
  <si>
    <t>W3A00008CAW</t>
  </si>
  <si>
    <t>Capital expenditure purpose ~ WATER additional line 9 [Other categories]</t>
  </si>
  <si>
    <t>W3A00009</t>
  </si>
  <si>
    <t>W3A00009WR</t>
  </si>
  <si>
    <t>W3A00009RWD</t>
  </si>
  <si>
    <t>W3A00009WT</t>
  </si>
  <si>
    <t>W3A00009TWD</t>
  </si>
  <si>
    <t>W3A00009CAW</t>
  </si>
  <si>
    <t>Capital expenditure purpose ~ WATER additional line 10 [Other categories]</t>
  </si>
  <si>
    <t>W3A00010</t>
  </si>
  <si>
    <t>W3A00010WR</t>
  </si>
  <si>
    <t>W3A00010RWD</t>
  </si>
  <si>
    <t>W3A00010WT</t>
  </si>
  <si>
    <t>W3A00010TWD</t>
  </si>
  <si>
    <t>W3A00010CAW</t>
  </si>
  <si>
    <t>Capital expenditure purpose ~ WATER additional line 11 [Other categories]</t>
  </si>
  <si>
    <t>W3A00011</t>
  </si>
  <si>
    <t>W3A00011WR</t>
  </si>
  <si>
    <t>W3A00011RWD</t>
  </si>
  <si>
    <t>W3A00011WT</t>
  </si>
  <si>
    <t>W3A00011TWD</t>
  </si>
  <si>
    <t>W3A00011CAW</t>
  </si>
  <si>
    <t>Capital expenditure purpose ~ WATER additional line 12 [Other categories]</t>
  </si>
  <si>
    <t>W3A00012</t>
  </si>
  <si>
    <t>W3A00012WR</t>
  </si>
  <si>
    <t>W3A00012RWD</t>
  </si>
  <si>
    <t>W3A00012WT</t>
  </si>
  <si>
    <t>W3A00012TWD</t>
  </si>
  <si>
    <t>W3A00012CAW</t>
  </si>
  <si>
    <t>Capital expenditure purpose ~ WATER additional line 13 [Other categories]</t>
  </si>
  <si>
    <t>W3A00013</t>
  </si>
  <si>
    <t>W3A00013WR</t>
  </si>
  <si>
    <t>W3A00013RWD</t>
  </si>
  <si>
    <t>W3A00013WT</t>
  </si>
  <si>
    <t>W3A00013TWD</t>
  </si>
  <si>
    <t>W3A00013CAW</t>
  </si>
  <si>
    <t>Capital expenditure purpose ~ WATER additional line 14 [Other categories]</t>
  </si>
  <si>
    <t>W3A00014</t>
  </si>
  <si>
    <t>W3A00014WR</t>
  </si>
  <si>
    <t>W3A00014RWD</t>
  </si>
  <si>
    <t>W3A00014WT</t>
  </si>
  <si>
    <t>W3A00014TWD</t>
  </si>
  <si>
    <t>W3A00014CAW</t>
  </si>
  <si>
    <t>Capital expenditure purpose ~ WATER additional line 15 [Other categories]</t>
  </si>
  <si>
    <t>W3A00015</t>
  </si>
  <si>
    <t>W3A00015WR</t>
  </si>
  <si>
    <t>W3A00015RWD</t>
  </si>
  <si>
    <t>W3A00015WT</t>
  </si>
  <si>
    <t>W3A00015TWD</t>
  </si>
  <si>
    <t>W3A00015CAW</t>
  </si>
  <si>
    <t xml:space="preserve">Total water enhancement capital expenditure </t>
  </si>
  <si>
    <t>Sum of lines 1 to 38</t>
  </si>
  <si>
    <t>BA2070WR</t>
  </si>
  <si>
    <t>BA2070RWD</t>
  </si>
  <si>
    <t>BA2070WT</t>
  </si>
  <si>
    <t>BA2070TWD</t>
  </si>
  <si>
    <t>BA2070CAW</t>
  </si>
  <si>
    <t>Enhancement expenditure by purpose ~ operating</t>
  </si>
  <si>
    <t>WS2009WR</t>
  </si>
  <si>
    <t>WS2009RWD</t>
  </si>
  <si>
    <t>WS2009WT</t>
  </si>
  <si>
    <t>WS2009TWD</t>
  </si>
  <si>
    <t>WS2009CAW</t>
  </si>
  <si>
    <t>WS2010WR</t>
  </si>
  <si>
    <t>WS2010RWD</t>
  </si>
  <si>
    <t>WS2010WT</t>
  </si>
  <si>
    <t>WS2010TWD</t>
  </si>
  <si>
    <t>WS2010CAW</t>
  </si>
  <si>
    <t>WS2011WR</t>
  </si>
  <si>
    <t>WS2011RWD</t>
  </si>
  <si>
    <t>WS2011WT</t>
  </si>
  <si>
    <t>WS2011TWD</t>
  </si>
  <si>
    <t>WS2011CAW</t>
  </si>
  <si>
    <t>WS2012WR</t>
  </si>
  <si>
    <t>WS2012RWD</t>
  </si>
  <si>
    <t>WS2012WT</t>
  </si>
  <si>
    <t>WS2012TWD</t>
  </si>
  <si>
    <t>WS2012CAW</t>
  </si>
  <si>
    <t>WS2013WR</t>
  </si>
  <si>
    <t>WS2013RWD</t>
  </si>
  <si>
    <t>WS2013WT</t>
  </si>
  <si>
    <t>WS2013TWD</t>
  </si>
  <si>
    <t>WS2013CAW</t>
  </si>
  <si>
    <t>WS2014WR</t>
  </si>
  <si>
    <t>WS2014RWD</t>
  </si>
  <si>
    <t>WS2014WT</t>
  </si>
  <si>
    <t>WS2014TWD</t>
  </si>
  <si>
    <t>WS2014CAW</t>
  </si>
  <si>
    <t>WS2015WR</t>
  </si>
  <si>
    <t>WS2015RWD</t>
  </si>
  <si>
    <t>WS2015WT</t>
  </si>
  <si>
    <t>WS2015TWD</t>
  </si>
  <si>
    <t>WS2015CAW</t>
  </si>
  <si>
    <t>WS2016WR</t>
  </si>
  <si>
    <t>WS2016RWD</t>
  </si>
  <si>
    <t>WS2016WT</t>
  </si>
  <si>
    <t>WS2016TWD</t>
  </si>
  <si>
    <t>WS2016CAW</t>
  </si>
  <si>
    <t>WS2017WR</t>
  </si>
  <si>
    <t>WS2017RWD</t>
  </si>
  <si>
    <t>WS2017WT</t>
  </si>
  <si>
    <t>WS2017TWD</t>
  </si>
  <si>
    <t>WS2017CAW</t>
  </si>
  <si>
    <t>WS2018WR</t>
  </si>
  <si>
    <t>WS2018RWD</t>
  </si>
  <si>
    <t>WS2018WT</t>
  </si>
  <si>
    <t>WS2018TWD</t>
  </si>
  <si>
    <t>WS2018CAW</t>
  </si>
  <si>
    <t>WS2019WR</t>
  </si>
  <si>
    <t>WS2019RWD</t>
  </si>
  <si>
    <t>WS2019WT</t>
  </si>
  <si>
    <t>WS2019TWD</t>
  </si>
  <si>
    <t>WS2019CAW</t>
  </si>
  <si>
    <t>WS2020WR</t>
  </si>
  <si>
    <t>WS2020RWD</t>
  </si>
  <si>
    <t>WS2020WT</t>
  </si>
  <si>
    <t>WS2020TWD</t>
  </si>
  <si>
    <t>WS2020CAW</t>
  </si>
  <si>
    <t>WS2021WR</t>
  </si>
  <si>
    <t>WS2021RWD</t>
  </si>
  <si>
    <t>WS2021WT</t>
  </si>
  <si>
    <t>WS2021TWD</t>
  </si>
  <si>
    <t>WS2021CAW</t>
  </si>
  <si>
    <t>WS2022WR</t>
  </si>
  <si>
    <t>WS2022RWD</t>
  </si>
  <si>
    <t>WS2022WT</t>
  </si>
  <si>
    <t>WS2022TWD</t>
  </si>
  <si>
    <t>WS2022CAW</t>
  </si>
  <si>
    <t>WS2023WR</t>
  </si>
  <si>
    <t>WS2023RWD</t>
  </si>
  <si>
    <t>WS2023WT</t>
  </si>
  <si>
    <t>WS2023TWD</t>
  </si>
  <si>
    <t>WS2023CAW</t>
  </si>
  <si>
    <t>WS2024WR</t>
  </si>
  <si>
    <t>WS2024RWD</t>
  </si>
  <si>
    <t>WS2024WT</t>
  </si>
  <si>
    <t>WS2024TWD</t>
  </si>
  <si>
    <t>WS2024CAW</t>
  </si>
  <si>
    <t>WS2025WR</t>
  </si>
  <si>
    <t>WS2025RWD</t>
  </si>
  <si>
    <t>WS2025WT</t>
  </si>
  <si>
    <t>WS2025TWD</t>
  </si>
  <si>
    <t>WS2025CAW</t>
  </si>
  <si>
    <t>WS2026WR</t>
  </si>
  <si>
    <t>WS2026RWD</t>
  </si>
  <si>
    <t>WS2026WT</t>
  </si>
  <si>
    <t>WS2026TWD</t>
  </si>
  <si>
    <t>WS2026CAW</t>
  </si>
  <si>
    <t>WS2027WR</t>
  </si>
  <si>
    <t>WS2027RWD</t>
  </si>
  <si>
    <t>WS2027WT</t>
  </si>
  <si>
    <t>WS2027TWD</t>
  </si>
  <si>
    <t>WS2027CAW</t>
  </si>
  <si>
    <t>WS2028WR</t>
  </si>
  <si>
    <t>WS2028RWD</t>
  </si>
  <si>
    <t>WS2028WT</t>
  </si>
  <si>
    <t>WS2028TWD</t>
  </si>
  <si>
    <t>WS2028CAW</t>
  </si>
  <si>
    <t>WS2029WR</t>
  </si>
  <si>
    <t>WS2029RWD</t>
  </si>
  <si>
    <t>WS2029WT</t>
  </si>
  <si>
    <t>WS2029TWD</t>
  </si>
  <si>
    <t>WS2029CAW</t>
  </si>
  <si>
    <t>WS2030WR</t>
  </si>
  <si>
    <t>WS2030RWD</t>
  </si>
  <si>
    <t>WS2030WT</t>
  </si>
  <si>
    <t>WS2030TWD</t>
  </si>
  <si>
    <t>WS2030CAW</t>
  </si>
  <si>
    <t>WS2031WR</t>
  </si>
  <si>
    <t>WS2031RWD</t>
  </si>
  <si>
    <t>WS2031WT</t>
  </si>
  <si>
    <t>WS2031TWD</t>
  </si>
  <si>
    <t>WS2031CAW</t>
  </si>
  <si>
    <t>Operating expenditure purpose ~ WATER additional line 1 [Other categories]</t>
  </si>
  <si>
    <t>WS2032</t>
  </si>
  <si>
    <t>WS2032WR</t>
  </si>
  <si>
    <t>WS2032RWD</t>
  </si>
  <si>
    <t>WS2032WT</t>
  </si>
  <si>
    <t>WS2032TWD</t>
  </si>
  <si>
    <t>WS2032CAW</t>
  </si>
  <si>
    <t>Operating expenditure purpose ~ WATER additional line 2 [Other categories]</t>
  </si>
  <si>
    <t>WS2033</t>
  </si>
  <si>
    <t>WS2033WR</t>
  </si>
  <si>
    <t>WS2033RWD</t>
  </si>
  <si>
    <t>WS2033WT</t>
  </si>
  <si>
    <t>WS2033TWD</t>
  </si>
  <si>
    <t>WS2033CAW</t>
  </si>
  <si>
    <t>Operating expenditure purpose ~ WATER additional line 3 [Other categories]</t>
  </si>
  <si>
    <t>WS2034</t>
  </si>
  <si>
    <t>WS2034WR</t>
  </si>
  <si>
    <t>WS2034RWD</t>
  </si>
  <si>
    <t>WS2034WT</t>
  </si>
  <si>
    <t>WS2034TWD</t>
  </si>
  <si>
    <t>WS2034CAW</t>
  </si>
  <si>
    <t>Operating expenditure purpose ~ WATER additional line 4 [Other categories]</t>
  </si>
  <si>
    <t>WS2035</t>
  </si>
  <si>
    <t>WS2035WR</t>
  </si>
  <si>
    <t>WS2035RWD</t>
  </si>
  <si>
    <t>WS2035WT</t>
  </si>
  <si>
    <t>WS2035TWD</t>
  </si>
  <si>
    <t>WS2035CAW</t>
  </si>
  <si>
    <t>Operating expenditure purpose ~ WATER additional line 5 [Other categories]</t>
  </si>
  <si>
    <t>WS2036</t>
  </si>
  <si>
    <t>WS2036WR</t>
  </si>
  <si>
    <t>WS2036RWD</t>
  </si>
  <si>
    <t>WS2036WT</t>
  </si>
  <si>
    <t>WS2036TWD</t>
  </si>
  <si>
    <t>WS2036CAW</t>
  </si>
  <si>
    <t>Operating expenditure purpose ~ WATER additional line 6 [Other categories]</t>
  </si>
  <si>
    <t>WS2037</t>
  </si>
  <si>
    <t>WS2037WR</t>
  </si>
  <si>
    <t>WS2037RWD</t>
  </si>
  <si>
    <t>WS2037WT</t>
  </si>
  <si>
    <t>WS2037TWD</t>
  </si>
  <si>
    <t>WS2037CAW</t>
  </si>
  <si>
    <t>Operating expenditure purpose ~ WATER additional line 7 [Other categories]</t>
  </si>
  <si>
    <t>WS2038</t>
  </si>
  <si>
    <t>WS2038WR</t>
  </si>
  <si>
    <t>WS2038RWD</t>
  </si>
  <si>
    <t>WS2038WT</t>
  </si>
  <si>
    <t>WS2038TWD</t>
  </si>
  <si>
    <t>WS2038CAW</t>
  </si>
  <si>
    <t>Operating expenditure purpose ~ WATER additional line 8 [Other categories]</t>
  </si>
  <si>
    <t>WS2039</t>
  </si>
  <si>
    <t>WS2039WR</t>
  </si>
  <si>
    <t>WS2039RWD</t>
  </si>
  <si>
    <t>WS2039WT</t>
  </si>
  <si>
    <t>WS2039TWD</t>
  </si>
  <si>
    <t>WS2039CAW</t>
  </si>
  <si>
    <t>Operating expenditure purpose ~ WATER additional line 9 [Other categories]</t>
  </si>
  <si>
    <t>WS2040</t>
  </si>
  <si>
    <t>WS2040WR</t>
  </si>
  <si>
    <t>WS2040RWD</t>
  </si>
  <si>
    <t>WS2040WT</t>
  </si>
  <si>
    <t>WS2040TWD</t>
  </si>
  <si>
    <t>WS2040CAW</t>
  </si>
  <si>
    <t>Operating expenditure purpose ~ WATER additional line 10 [Other categories]</t>
  </si>
  <si>
    <t>WS2041</t>
  </si>
  <si>
    <t>WS2041WR</t>
  </si>
  <si>
    <t>WS2041RWD</t>
  </si>
  <si>
    <t>WS2041WT</t>
  </si>
  <si>
    <t>WS2041TWD</t>
  </si>
  <si>
    <t>WS2041CAW</t>
  </si>
  <si>
    <t>Operating expenditure purpose ~ WATER additional line 11 [Other categories]</t>
  </si>
  <si>
    <t>WS2042</t>
  </si>
  <si>
    <t>WS2042WR</t>
  </si>
  <si>
    <t>WS2042RWD</t>
  </si>
  <si>
    <t>WS2042WT</t>
  </si>
  <si>
    <t>WS2042TWD</t>
  </si>
  <si>
    <t>WS2042CAW</t>
  </si>
  <si>
    <t>Operating expenditure purpose ~ WATER additional line 12 [Other categories]</t>
  </si>
  <si>
    <t>WS2043</t>
  </si>
  <si>
    <t>WS2043WR</t>
  </si>
  <si>
    <t>WS2043RWD</t>
  </si>
  <si>
    <t>WS2043WT</t>
  </si>
  <si>
    <t>WS2043TWD</t>
  </si>
  <si>
    <t>WS2043CAW</t>
  </si>
  <si>
    <t>Operating expenditure purpose ~ WATER additional line 13 [Other categories]</t>
  </si>
  <si>
    <t>WS2044</t>
  </si>
  <si>
    <t>WS2044WR</t>
  </si>
  <si>
    <t>WS2044RWD</t>
  </si>
  <si>
    <t>WS2044WT</t>
  </si>
  <si>
    <t>WS2044TWD</t>
  </si>
  <si>
    <t>WS2044CAW</t>
  </si>
  <si>
    <t>Operating expenditure purpose ~ WATER additional line 14 [Other categories]</t>
  </si>
  <si>
    <t>WS2045</t>
  </si>
  <si>
    <t>WS2045WR</t>
  </si>
  <si>
    <t>WS2045RWD</t>
  </si>
  <si>
    <t>WS2045WT</t>
  </si>
  <si>
    <t>WS2045TWD</t>
  </si>
  <si>
    <t>WS2045CAW</t>
  </si>
  <si>
    <t>Operating expenditure purpose ~ WATER additional line 15 [Other categories]</t>
  </si>
  <si>
    <t>WS2046</t>
  </si>
  <si>
    <t>WS2046WR</t>
  </si>
  <si>
    <t>WS2046RWD</t>
  </si>
  <si>
    <t>WS2046WT</t>
  </si>
  <si>
    <t>WS2046TWD</t>
  </si>
  <si>
    <t>WS2046CAW</t>
  </si>
  <si>
    <t xml:space="preserve">Total water enhancement operating expenditure </t>
  </si>
  <si>
    <t>Sum of lines 40 to 77</t>
  </si>
  <si>
    <t>WS2047WR</t>
  </si>
  <si>
    <t>WS2047RWD</t>
  </si>
  <si>
    <t>WS2047WT</t>
  </si>
  <si>
    <t>WS2047TWD</t>
  </si>
  <si>
    <t>WS2047CAW</t>
  </si>
  <si>
    <t>Pre-populated</t>
  </si>
  <si>
    <t>WS2 guidance and line definitions</t>
  </si>
  <si>
    <r>
      <t xml:space="preserve">This table identifies enhancement expenditure and reflects </t>
    </r>
    <r>
      <rPr>
        <sz val="10"/>
        <color rgb="FF0078C9"/>
        <rFont val="Franklin Gothic Demi"/>
        <family val="2"/>
      </rPr>
      <t>table 2 of the 2017 Cost Assessment submission</t>
    </r>
    <r>
      <rPr>
        <sz val="10"/>
        <rFont val="Arial"/>
        <family val="2"/>
      </rPr>
      <t xml:space="preserve">.  One difference from table 2 is that this table does not collect historic data. References to AMP5 and AMP5 driver codes in the line definitions are therefore redundant but have been retained for simplicity. Where a quality enhancement scheme (or the proportionally allocated component of a quality enhancement scheme) has more than one cost driver, companies should allocate the expenditure attributable to the primary driver to the relevant line. Any net additional cost for delivering any further drivers should be included in the (different) relevant line.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t>
    </r>
    <r>
      <rPr>
        <sz val="10"/>
        <color rgb="FF0078C9"/>
        <rFont val="Arial"/>
        <family val="2"/>
      </rPr>
      <t>exclude</t>
    </r>
    <r>
      <rPr>
        <sz val="10"/>
        <rFont val="Arial"/>
        <family val="2"/>
      </rPr>
      <t xml:space="preserve"> the company’s proposed transition expenditure as this is reported separately in table WS10.</t>
    </r>
  </si>
  <si>
    <t>Blocks A and B Enhancement capex and opex by purpose</t>
  </si>
  <si>
    <t>Capital / operating expenditure to deliver projects required to deal with the environmental impact of water abstraction during the report year.</t>
  </si>
  <si>
    <t>Capital / operating expenditure on quality enhancement schemes listed in the NEP (or WINEP) either to improve intakes to prevent the entrainment of fish, provide eel or fish passes or take alternative measures to meet the requirements of the Eels Regulations or carry out investigations required to confirm the level of entrainment and/or the appropriate technical solution. For AMP7 these are the outputs required by the Environment Agency (or Natural Resources Wales) under driver codes EE_IMP and EE_INV.</t>
  </si>
  <si>
    <t>Capital / operating expenditure required to deal with invasive non-native species.</t>
  </si>
  <si>
    <t>Capital / operating expenditure to reduce the number of properties with low pressure.</t>
  </si>
  <si>
    <t xml:space="preserve">Capital / operating expenditure to deliver improvements to consumer acceptability of the drinking water (relating to colour, taste and odour)
</t>
  </si>
  <si>
    <t>Capital / operating expenditure to meet lead standards. This includes expenditure to deal with the conditioning of water before entering distribution to reduce plumbosolvency, expenditure on replacing lead communication pipes owned by the company and any other lead related work including investigations.</t>
  </si>
  <si>
    <t>Capital / operating expenditure to enhance the supply / demand balance. Includes expenditure associated with schemes to deliver supply side (resource and production options) enhancements to supply / demand capacity in dry year critical / peak conditions.</t>
  </si>
  <si>
    <t>Capital / operating expenditure to enhance the supply/demand balance. Includes expenditure associated with schemes to deliver supply side (resource and production options) enhancements to supply demand capacity in dry year annual average conditions.</t>
  </si>
  <si>
    <t>Capital / operating expenditure to enhance the supply/demand balance. Includes expenditure associated with schemes to deliver demand side (distribution and customer options) enhancements to supply / demand capacity in dry year critical / peak conditions.</t>
  </si>
  <si>
    <t>Capital / operating expenditure to enhance the supply / demand balance. Includes expenditure associated with schemes to deliver demand side (distribution and customer options) enhancements to supply / demand capacity in dry year annual average conditions.</t>
  </si>
  <si>
    <t>Capital / operating expenditure associated with the provision of local distribution infrastructure and non-infrastructure assets for water service to provide for new customers with no net deterioration of existing levels of service. The capital cost of connecting a new property (including the cost of a meter, communication pipe and boundary stop tap valve etc) should be recovered through the connection charge and should not be included in this line.</t>
  </si>
  <si>
    <t>The capital / operating cost of connecting a new property (including the cost of a meter, communication pipe and boundary stop tap valve etc)</t>
  </si>
  <si>
    <t>Capital / operating expenditure to address raw water deterioration.</t>
  </si>
  <si>
    <t>Capital / operating expenditure to improve resilience. This relates to expenditure to manage the risk of giving consumers an appropriate level of service protection in the face of extreme events caused by hazards that are beyond their control. To include expenditure to meet new, more onerous requirements stemming from the National Flood Resilience Review. For AMP5 this is the capital / operating expenditure to deliver the outputs included in the supplementary report for improving resilience (e.g. under driver code ESL04).</t>
  </si>
  <si>
    <t>Capital / operating expenditure on schemes to protect CNI and NI assets and on assessments of potential further improvements to comply with the Security and Emergency Measures Direction 1998 including associated Advice Notes, and including emergency response and resilience requirements.  For AMP5 this is the capital / operating expenditure to deliver the outputs included in the sewerage service quality enhancement schedule (Annex 4 - S) to comply with the SEMD (driver code SEMD).</t>
  </si>
  <si>
    <t>Capital / operating expenditure on schemes driven by other (ie. non-SEMD) security requirements, for example to improve cyber security or to enhance the security of network and information systems.</t>
  </si>
  <si>
    <t>Capital / operating expenditure on schemes to either avoid additional treatment or reduce current treatment (surface and groundwaters) in AMP7 and which is associated with Drinking Water Protected Areas under Article 7 of the Water Framework Directive.</t>
  </si>
  <si>
    <t xml:space="preserve">Capital / operating expenditure on WFD-driven measures to improve, protect or ensure no deterioration in the status or potential of surface water or groundwater where the meassures arise from PR14 investigations or sustainable abstraction work. </t>
  </si>
  <si>
    <t xml:space="preserve">Capital / operating expenditure on environmental investigations and options appraisals listed in the NEP (or WINEP) for AMP5, AMP6 or AMP7 except where line definitions require costs to be reported elsewhere in this table eg line 2. </t>
  </si>
  <si>
    <r>
      <t xml:space="preserve">Capital / operating expenditure relating to reducing abstraction licences (unless captured elsewhere in this table, principally in </t>
    </r>
    <r>
      <rPr>
        <sz val="10"/>
        <color rgb="FF0078C9"/>
        <rFont val="Arial"/>
        <family val="2"/>
      </rPr>
      <t>WS2 line 1 or 14</t>
    </r>
    <r>
      <rPr>
        <sz val="10"/>
        <rFont val="Arial"/>
        <family val="2"/>
      </rPr>
      <t>).</t>
    </r>
  </si>
  <si>
    <t>Metering (excluding cost of providing metering to new service connections) for optants.</t>
  </si>
  <si>
    <t>Metering (excluding cost of providing metering to new service connections) for meters introduced by companies (irrespective of whether these meters are used for charging).</t>
  </si>
  <si>
    <t>Metering (excluding cost of providing metering to new service connections) for businesses and other non-household customers.</t>
  </si>
  <si>
    <t>24-38 / 63-77</t>
  </si>
  <si>
    <t>Other capital / operating expenditure by purpose [Company to insert other purposes as required and explain in commentary]. Regard should be had for the desirability of maintaining consistency with corresponding lines in previous data submissions when using these lines.</t>
  </si>
  <si>
    <r>
      <t xml:space="preserve">Total water enhancement capital / operating expenditure. Calculated as the sum of table </t>
    </r>
    <r>
      <rPr>
        <sz val="10"/>
        <color rgb="FF0078C9"/>
        <rFont val="Arial"/>
        <family val="2"/>
      </rPr>
      <t>WS2 lines 1 to 38</t>
    </r>
    <r>
      <rPr>
        <sz val="10"/>
        <rFont val="Arial"/>
        <family val="2"/>
      </rPr>
      <t xml:space="preserve"> inclusive for capital expenditure and table </t>
    </r>
    <r>
      <rPr>
        <sz val="10"/>
        <color rgb="FF0078C9"/>
        <rFont val="Arial"/>
        <family val="2"/>
      </rPr>
      <t>WS2 lines 40 to 77</t>
    </r>
    <r>
      <rPr>
        <sz val="10"/>
        <rFont val="Arial"/>
        <family val="2"/>
      </rPr>
      <t xml:space="preserve"> for operating expenditure.</t>
    </r>
  </si>
  <si>
    <t>WWS1 - Wholesale wastewater operating and capital expenditure by business unit</t>
  </si>
  <si>
    <t>Sewage collection</t>
  </si>
  <si>
    <t>Sewage treatment</t>
  </si>
  <si>
    <t>Sludge</t>
  </si>
  <si>
    <t>Totals in Line 3 should equal the Totals sum of Lines 7-9 of WWS5 (providing no atypical costs).</t>
  </si>
  <si>
    <t>Sludge transport</t>
  </si>
  <si>
    <t>Sludge treatment</t>
  </si>
  <si>
    <t>Sludge disposal</t>
  </si>
  <si>
    <t>Totals in Line 10 should equal the equivalent sum of Lines 3 and 13 of WWS8 (providing no atypical costs).</t>
  </si>
  <si>
    <t>Totals in Line 9 should equal sum of Totals in Lines 8 and 16 in Bio3.</t>
  </si>
  <si>
    <t>2017-18 FYA (CPIH adjusted)</t>
  </si>
  <si>
    <t>Sum of Lines 14-16 should equal Line 47 of WWS2.</t>
  </si>
  <si>
    <t>Operating expenditure</t>
  </si>
  <si>
    <t>WWS1001SC</t>
  </si>
  <si>
    <t>WWS1001ST</t>
  </si>
  <si>
    <t>WWS1001STP</t>
  </si>
  <si>
    <t>WWS1001SDP</t>
  </si>
  <si>
    <t>WWS1001SDD</t>
  </si>
  <si>
    <t>WWS1001CAS</t>
  </si>
  <si>
    <t>WWS1002SC</t>
  </si>
  <si>
    <t>WWS1002ST</t>
  </si>
  <si>
    <t>WWS1002STP</t>
  </si>
  <si>
    <t>WWS1002SDP</t>
  </si>
  <si>
    <t>WWS1002SDD</t>
  </si>
  <si>
    <t>WWS1002CAS</t>
  </si>
  <si>
    <t>Service charges / Discharge Consents</t>
  </si>
  <si>
    <t>Totals in Line 3 should equal the equivalent sum of Lines 7-9 of WWS5 (providing no atypical costs).</t>
  </si>
  <si>
    <t>WWS1003SC</t>
  </si>
  <si>
    <t>WWS1003ST</t>
  </si>
  <si>
    <t>WWS1003STP</t>
  </si>
  <si>
    <t>WWS1003SDP</t>
  </si>
  <si>
    <t>WWS1003SDD</t>
  </si>
  <si>
    <t>WWS1003CAS</t>
  </si>
  <si>
    <t>Bulk discharge</t>
  </si>
  <si>
    <t>BJ to BS</t>
  </si>
  <si>
    <t>WWS1004SC</t>
  </si>
  <si>
    <t>WWS1004ST</t>
  </si>
  <si>
    <t>WWS1004STP</t>
  </si>
  <si>
    <t>WWS1004SDP</t>
  </si>
  <si>
    <t>WWS1004SDD</t>
  </si>
  <si>
    <t>WWS1004CAS</t>
  </si>
  <si>
    <t>WWS1005SC</t>
  </si>
  <si>
    <t>WWS1005ST</t>
  </si>
  <si>
    <t>WWS1005STP</t>
  </si>
  <si>
    <t>WWS1005SDP</t>
  </si>
  <si>
    <t>WWS1005SDD</t>
  </si>
  <si>
    <t>WWS1005CAS</t>
  </si>
  <si>
    <t>WWS1006SC</t>
  </si>
  <si>
    <t>WWS1006ST</t>
  </si>
  <si>
    <t>WWS1006STP</t>
  </si>
  <si>
    <t>WWS1006SDP</t>
  </si>
  <si>
    <t>WWS1006SDD</t>
  </si>
  <si>
    <t>WWS1006CAS</t>
  </si>
  <si>
    <t>WWS1007SC</t>
  </si>
  <si>
    <t>WWS1007ST</t>
  </si>
  <si>
    <t>WWS1007STP</t>
  </si>
  <si>
    <t>WWS1007SDP</t>
  </si>
  <si>
    <t>WWS1007SDD</t>
  </si>
  <si>
    <t>WWS1007CAS</t>
  </si>
  <si>
    <t>WWS1008SC</t>
  </si>
  <si>
    <t>WWS1008ST</t>
  </si>
  <si>
    <t>WWS1008STP</t>
  </si>
  <si>
    <t>WWS1008SDP</t>
  </si>
  <si>
    <t>WWS1008SDD</t>
  </si>
  <si>
    <t>WWS1008CAS</t>
  </si>
  <si>
    <t>Total operating expenditure (excluding third party services)</t>
  </si>
  <si>
    <t>Sum of lines 1 to 8.</t>
  </si>
  <si>
    <t>Total sludge in Line 9 should equal sum of Totals in Lines 8 and 16 in Bio3.</t>
  </si>
  <si>
    <t>WWS1009SC</t>
  </si>
  <si>
    <t>WWS1009ST</t>
  </si>
  <si>
    <t>WWS1009STP</t>
  </si>
  <si>
    <t>WWS1009SDP</t>
  </si>
  <si>
    <t>WWS1009SDD</t>
  </si>
  <si>
    <t>WWS1009CAS</t>
  </si>
  <si>
    <t>WWS1010SC</t>
  </si>
  <si>
    <t>WWS1010ST</t>
  </si>
  <si>
    <t>WWS1010STP</t>
  </si>
  <si>
    <t>WWS1010SDP</t>
  </si>
  <si>
    <t>WWS1010SDD</t>
  </si>
  <si>
    <t>WWS1010CAS</t>
  </si>
  <si>
    <t>WWS1011SC</t>
  </si>
  <si>
    <t>WWS1011ST</t>
  </si>
  <si>
    <t>WWS1011STP</t>
  </si>
  <si>
    <t>WWS1011SDP</t>
  </si>
  <si>
    <t>WWS1011SDD</t>
  </si>
  <si>
    <t>WWS1011CAS</t>
  </si>
  <si>
    <t>Capital expenditure</t>
  </si>
  <si>
    <t>WWS1012SC</t>
  </si>
  <si>
    <t>WWS1012ST</t>
  </si>
  <si>
    <t>WWS1012STP</t>
  </si>
  <si>
    <t>WWS1012SDP</t>
  </si>
  <si>
    <t>WWS1012SDD</t>
  </si>
  <si>
    <t>WWS1012CAS</t>
  </si>
  <si>
    <t>Maintaining the long term capability of the assets ~ non~infra</t>
  </si>
  <si>
    <t>WWS1013SC</t>
  </si>
  <si>
    <t>WWS1013ST</t>
  </si>
  <si>
    <t>WWS1013STP</t>
  </si>
  <si>
    <t>WWS1013SDP</t>
  </si>
  <si>
    <t>WWS1013SDD</t>
  </si>
  <si>
    <t>WWS1013CAS</t>
  </si>
  <si>
    <t>WWS1014SC</t>
  </si>
  <si>
    <t>WWS1014ST</t>
  </si>
  <si>
    <t>WWS1014STP</t>
  </si>
  <si>
    <t>WWS1014SDP</t>
  </si>
  <si>
    <t>WWS1014SDD</t>
  </si>
  <si>
    <t>WWS1014CAS</t>
  </si>
  <si>
    <t>Other capital expenditure ~ non~infra</t>
  </si>
  <si>
    <t>WWS1015SC</t>
  </si>
  <si>
    <t>WWS1015ST</t>
  </si>
  <si>
    <t>WWS1015STP</t>
  </si>
  <si>
    <t>WWS1015SDP</t>
  </si>
  <si>
    <t>WWS1015SDD</t>
  </si>
  <si>
    <t>WWS1015CAS</t>
  </si>
  <si>
    <t>WWS1016SC</t>
  </si>
  <si>
    <t>WWS1016ST</t>
  </si>
  <si>
    <t>WWS1016STP</t>
  </si>
  <si>
    <t>WWS1016SDP</t>
  </si>
  <si>
    <t>WWS1016SDD</t>
  </si>
  <si>
    <t>WWS1016CAS</t>
  </si>
  <si>
    <t>WWS1017SC</t>
  </si>
  <si>
    <t>WWS1017ST</t>
  </si>
  <si>
    <t>WWS1017STP</t>
  </si>
  <si>
    <t>WWS1017SDP</t>
  </si>
  <si>
    <t>WWS1017SDD</t>
  </si>
  <si>
    <t>WWS1017CAS</t>
  </si>
  <si>
    <t>WWS1018SC</t>
  </si>
  <si>
    <t>WWS1018ST</t>
  </si>
  <si>
    <t>WWS1018STP</t>
  </si>
  <si>
    <t>WWS1018SDP</t>
  </si>
  <si>
    <t>WWS1018SDD</t>
  </si>
  <si>
    <t>WWS1018CAS</t>
  </si>
  <si>
    <t>WWS1019SC</t>
  </si>
  <si>
    <t>WWS1019ST</t>
  </si>
  <si>
    <t>WWS1019STP</t>
  </si>
  <si>
    <t>WWS1019SDP</t>
  </si>
  <si>
    <t>WWS1019SDD</t>
  </si>
  <si>
    <t>WWS1019CAS</t>
  </si>
  <si>
    <t>WWS1020SC</t>
  </si>
  <si>
    <t>WWS1020ST</t>
  </si>
  <si>
    <t>WWS1020STP</t>
  </si>
  <si>
    <t>WWS1020SDP</t>
  </si>
  <si>
    <t>WWS1020SDD</t>
  </si>
  <si>
    <t>WWS1020CAS</t>
  </si>
  <si>
    <t>WWS1021SC</t>
  </si>
  <si>
    <t>WWS1021ST</t>
  </si>
  <si>
    <t>WWS1021STP</t>
  </si>
  <si>
    <t>WWS1021SDP</t>
  </si>
  <si>
    <t>WWS1021SDD</t>
  </si>
  <si>
    <t>WWS1021CAS</t>
  </si>
  <si>
    <t>Cash expenditure</t>
  </si>
  <si>
    <t>WWS1022SC</t>
  </si>
  <si>
    <t>WWS1022ST</t>
  </si>
  <si>
    <t>WWS1022STP</t>
  </si>
  <si>
    <t>WWS1022SDP</t>
  </si>
  <si>
    <t>WWS1022SDD</t>
  </si>
  <si>
    <t>WWS1022CAS</t>
  </si>
  <si>
    <t>WWS1023SC</t>
  </si>
  <si>
    <t>WWS1023ST</t>
  </si>
  <si>
    <t>WWS1023STP</t>
  </si>
  <si>
    <t>WWS1023SDP</t>
  </si>
  <si>
    <t>WWS1023SDD</t>
  </si>
  <si>
    <t>WWS1023CAS</t>
  </si>
  <si>
    <t>WWS1024SC</t>
  </si>
  <si>
    <t>WWS1024ST</t>
  </si>
  <si>
    <t>WWS1024STP</t>
  </si>
  <si>
    <t>WWS1024SDP</t>
  </si>
  <si>
    <t>WWS1024SDD</t>
  </si>
  <si>
    <t>WWS1024CAS</t>
  </si>
  <si>
    <t>BP3357001SC</t>
  </si>
  <si>
    <t>BP3357001ST</t>
  </si>
  <si>
    <t>BP3357001STP</t>
  </si>
  <si>
    <t>BP3357001SDT</t>
  </si>
  <si>
    <t>BP3357001SDD</t>
  </si>
  <si>
    <t>BP3357001CAS</t>
  </si>
  <si>
    <t>Bioresources - decommissioning</t>
  </si>
  <si>
    <t>BP3357002SC</t>
  </si>
  <si>
    <t>BP3357002ST</t>
  </si>
  <si>
    <t>BP3357002STP</t>
  </si>
  <si>
    <t>BP3357002SDT</t>
  </si>
  <si>
    <t>BP3357002SDD</t>
  </si>
  <si>
    <t>BP3357002CAS</t>
  </si>
  <si>
    <t>Bioresources - restructuring</t>
  </si>
  <si>
    <t>BP3357003SC</t>
  </si>
  <si>
    <t>BP3357003ST</t>
  </si>
  <si>
    <t>BP3357003STP</t>
  </si>
  <si>
    <t>BP3357003SDT</t>
  </si>
  <si>
    <t>BP3357003SDD</t>
  </si>
  <si>
    <t>BP3357003CAS</t>
  </si>
  <si>
    <t>BP3357004SC</t>
  </si>
  <si>
    <t>BP3357004ST</t>
  </si>
  <si>
    <t>BP3357004STP</t>
  </si>
  <si>
    <t>BP3357004SDT</t>
  </si>
  <si>
    <t>BP3357004SDD</t>
  </si>
  <si>
    <t>BP3357004CAS</t>
  </si>
  <si>
    <t>BP3357005SC</t>
  </si>
  <si>
    <t>BP3357005ST</t>
  </si>
  <si>
    <t>BP3357005STP</t>
  </si>
  <si>
    <t>BP3357005SDT</t>
  </si>
  <si>
    <t>BP3357005SDD</t>
  </si>
  <si>
    <t>BP3357005CAS</t>
  </si>
  <si>
    <t>BP3357006SC</t>
  </si>
  <si>
    <t>BP3357006ST</t>
  </si>
  <si>
    <t>BP3357006STP</t>
  </si>
  <si>
    <t>BP3357006SDT</t>
  </si>
  <si>
    <t>BP3357006SDD</t>
  </si>
  <si>
    <t>BP3357006CAS</t>
  </si>
  <si>
    <t>BP3357007SC</t>
  </si>
  <si>
    <t>BP3357007ST</t>
  </si>
  <si>
    <t>BP3357007STP</t>
  </si>
  <si>
    <t>BP3357007SDT</t>
  </si>
  <si>
    <t>BP3357007SDD</t>
  </si>
  <si>
    <t>BP3357007CAS</t>
  </si>
  <si>
    <t>BP3357008SC</t>
  </si>
  <si>
    <t>BP3357008ST</t>
  </si>
  <si>
    <t>BP3357008STP</t>
  </si>
  <si>
    <t>BP3357008SDT</t>
  </si>
  <si>
    <t>BP3357008SDD</t>
  </si>
  <si>
    <t>BP3357008CAS</t>
  </si>
  <si>
    <t>BP3357009SC</t>
  </si>
  <si>
    <t>BP3357009ST</t>
  </si>
  <si>
    <t>BP3357009STP</t>
  </si>
  <si>
    <t>BP3357009SDT</t>
  </si>
  <si>
    <t>BP3357009SDD</t>
  </si>
  <si>
    <t>BP3357009CAS</t>
  </si>
  <si>
    <t>BP3357010SC</t>
  </si>
  <si>
    <t>BP3357010ST</t>
  </si>
  <si>
    <t>BP3357010STP</t>
  </si>
  <si>
    <t>BP3357010SDT</t>
  </si>
  <si>
    <t>BP3357010SDD</t>
  </si>
  <si>
    <t>BP3357010CAS</t>
  </si>
  <si>
    <t>Sum of lines 25 to 34.</t>
  </si>
  <si>
    <t>BP3357020SC</t>
  </si>
  <si>
    <t>BP3357020ST</t>
  </si>
  <si>
    <t>BP3357020STP</t>
  </si>
  <si>
    <t>BP3357020SDT</t>
  </si>
  <si>
    <t>BP3357020SDD</t>
  </si>
  <si>
    <t>BP3357020CAS</t>
  </si>
  <si>
    <t>S3040TCASC</t>
  </si>
  <si>
    <t>S3040TCAST</t>
  </si>
  <si>
    <t>S3040TCASTP</t>
  </si>
  <si>
    <t>S3040TCASDT</t>
  </si>
  <si>
    <t>S3040TCASDD</t>
  </si>
  <si>
    <t>S3040TCAS</t>
  </si>
  <si>
    <t>WWS1 guidance and line definitions</t>
  </si>
  <si>
    <r>
      <t xml:space="preserve">This table identifies totex by business unit and atypical expenditure and reflects </t>
    </r>
    <r>
      <rPr>
        <sz val="10"/>
        <color rgb="FF0078C9"/>
        <rFont val="Franklin Gothic Demi"/>
        <family val="2"/>
      </rPr>
      <t>table 8 of the 2017 Cost Assessment submission</t>
    </r>
    <r>
      <rPr>
        <sz val="10"/>
        <rFont val="Arial"/>
        <family val="2"/>
      </rPr>
      <t xml:space="preserve">. It is also closely associated with pro forma 4E and 4K in the APR (as per RAG4). </t>
    </r>
    <r>
      <rPr>
        <b/>
        <sz val="10"/>
        <rFont val="Arial"/>
        <family val="2"/>
      </rPr>
      <t xml:space="preserve">The expenditure in this table must exclude that associated with a dummy price control (Thames Tideway) which should be entered separately in </t>
    </r>
    <r>
      <rPr>
        <sz val="10"/>
        <color rgb="FF0078C9"/>
        <rFont val="Franklin Gothic Demi"/>
        <family val="2"/>
      </rPr>
      <t>Dmmy1</t>
    </r>
    <r>
      <rPr>
        <sz val="10"/>
        <rFont val="Arial"/>
        <family val="2"/>
      </rPr>
      <t>.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separately in WWS10.</t>
    </r>
  </si>
  <si>
    <t>Income received from sales which are external to the appointed business and which directly relate to the wastewater processes. It should be input as a negative number. 
This will include:
Electricity sales from sources such as CHP to external parties.
Electricity sales from back-up generators under the National Grid ‘STOR’.
Bio-methane gas sales to the National Grid. 
Renewables Obligation Certificates (ROCs) and payments made under the non-domestic RHI and Feed-in Tariff schemes. 
Sludge and sludge products such as cake, granules etc. to external parties.</t>
  </si>
  <si>
    <t>Total cost of service charges by the Environment Agency or Canal and River Trust for discharge permits.</t>
  </si>
  <si>
    <t xml:space="preserve">Any other operating costs  </t>
  </si>
  <si>
    <r>
      <t xml:space="preserve">Total operating costs excluding third party services. Calculated as the sum of </t>
    </r>
    <r>
      <rPr>
        <sz val="10"/>
        <color rgb="FF0078C9"/>
        <rFont val="Arial"/>
        <family val="2"/>
      </rPr>
      <t>WWS1 lines 1 to 8</t>
    </r>
    <r>
      <rPr>
        <sz val="10"/>
        <rFont val="Arial"/>
        <family val="2"/>
      </rPr>
      <t>.</t>
    </r>
  </si>
  <si>
    <r>
      <t xml:space="preserve">Total operating expenditure for the wholesale business only within each business category. Calculated as the sum of </t>
    </r>
    <r>
      <rPr>
        <sz val="10"/>
        <color rgb="FF0078C9"/>
        <rFont val="Arial"/>
        <family val="2"/>
      </rPr>
      <t>WWS1 lines 9 and 10</t>
    </r>
    <r>
      <rPr>
        <sz val="10"/>
        <rFont val="Arial"/>
        <family val="2"/>
      </rPr>
      <t xml:space="preserve">. </t>
    </r>
  </si>
  <si>
    <t>Capital expenditure on 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</si>
  <si>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t>Capital expenditure on non-infrastructure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</si>
  <si>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r>
      <t xml:space="preserve">Any capital expenditure on infrastructure assets other than defined in </t>
    </r>
    <r>
      <rPr>
        <sz val="10"/>
        <color rgb="FF0078C9"/>
        <rFont val="Arial"/>
        <family val="2"/>
      </rPr>
      <t>WWS1 line 11</t>
    </r>
    <r>
      <rPr>
        <sz val="10"/>
        <rFont val="Arial"/>
        <family val="2"/>
      </rPr>
      <t xml:space="preserve"> excluding third party capex.</t>
    </r>
  </si>
  <si>
    <r>
      <t xml:space="preserve">Any capital expenditure on non-infrastructure assets other than defined in </t>
    </r>
    <r>
      <rPr>
        <sz val="10"/>
        <color rgb="FF0078C9"/>
        <rFont val="Arial"/>
        <family val="2"/>
      </rPr>
      <t>WWS1 line 12</t>
    </r>
    <r>
      <rPr>
        <sz val="10"/>
        <rFont val="Arial"/>
        <family val="2"/>
      </rPr>
      <t xml:space="preserve"> excluding third party capex.</t>
    </r>
  </si>
  <si>
    <t>Infrastructure network reinforcement  - a water or sewerage undertaker’s capital expenditure for the provision of new infrastructure network assets or enhanced capacity in existing infrastructure network assets such as water mains, tanks, service reservoirs, sewers and pumping stations, in consequence of new connections and/or new developments. This expenditure relates solely to network reinforcement works that are needed on a water or sewerage undertaker’s existing network assets beyond the nearest practicable point where the connection to the water or sewerage undertaker’s network has, or will been made. Capital expenditure in this line should be the same categories of expenditure that was used to calculate a water or sewerage undertaker's infrastructure charges.</t>
  </si>
  <si>
    <r>
      <t xml:space="preserve">Total gross capital expenditure excluding third party services. Calculated as the sum of </t>
    </r>
    <r>
      <rPr>
        <sz val="10"/>
        <color rgb="FF0078C9"/>
        <rFont val="Arial"/>
        <family val="2"/>
      </rPr>
      <t>WWS1 lines 12 to 16</t>
    </r>
    <r>
      <rPr>
        <sz val="10"/>
        <rFont val="Arial"/>
        <family val="2"/>
      </rPr>
      <t>.</t>
    </r>
  </si>
  <si>
    <r>
      <t xml:space="preserve">Total gross capital expenditure. Calculated as the sum of </t>
    </r>
    <r>
      <rPr>
        <sz val="10"/>
        <color rgb="FF0078C9"/>
        <rFont val="Arial"/>
        <family val="2"/>
      </rPr>
      <t>WWS1 lines 17 and 18</t>
    </r>
    <r>
      <rPr>
        <sz val="10"/>
        <rFont val="Arial"/>
        <family val="2"/>
      </rPr>
      <t>.</t>
    </r>
  </si>
  <si>
    <t>Grants and contributions as reported in Table 4D/4E of RAG4. Input as a positive number.  This will be equal to table App 28 line 29 for years 2015-2025</t>
  </si>
  <si>
    <r>
      <t xml:space="preserve">Totex. Calculated as the sum of </t>
    </r>
    <r>
      <rPr>
        <sz val="10"/>
        <color rgb="FF0078C9"/>
        <rFont val="Arial"/>
        <family val="2"/>
      </rPr>
      <t>WWS1 lines 11 and 19 minus 20</t>
    </r>
    <r>
      <rPr>
        <sz val="10"/>
        <rFont val="Arial"/>
        <family val="2"/>
      </rPr>
      <t>.</t>
    </r>
  </si>
  <si>
    <r>
      <t xml:space="preserve">Totex including cash items. Calculated as the sum of </t>
    </r>
    <r>
      <rPr>
        <sz val="10"/>
        <color rgb="FF0078C9"/>
        <rFont val="Arial"/>
        <family val="2"/>
      </rPr>
      <t>WWS1 lines 21 to 23</t>
    </r>
    <r>
      <rPr>
        <sz val="10"/>
        <rFont val="Arial"/>
        <family val="2"/>
      </rPr>
      <t>.</t>
    </r>
  </si>
  <si>
    <t>Please specify atypical items in the lines below.  Atypical items are defined as unusual items outside ordinary activities.  This would include items such as office moves and one-off reorganisations.  For avoidance of doubt these items should not be included in lines 1-24 above</t>
  </si>
  <si>
    <r>
      <t xml:space="preserve">Total atypical expenditure. Calculated as the sum of </t>
    </r>
    <r>
      <rPr>
        <sz val="10"/>
        <color rgb="FF0078C9"/>
        <rFont val="Arial"/>
        <family val="2"/>
      </rPr>
      <t>WWS1 lines 25 to 34</t>
    </r>
    <r>
      <rPr>
        <sz val="10"/>
        <rFont val="Arial"/>
        <family val="2"/>
      </rPr>
      <t>.</t>
    </r>
  </si>
  <si>
    <r>
      <t xml:space="preserve">Total expenditure. Calculated as the sum of </t>
    </r>
    <r>
      <rPr>
        <sz val="10"/>
        <color rgb="FF0078C9"/>
        <rFont val="Arial"/>
        <family val="2"/>
      </rPr>
      <t>WWS1 lines 24 and 35</t>
    </r>
    <r>
      <rPr>
        <sz val="10"/>
        <rFont val="Arial"/>
        <family val="2"/>
      </rPr>
      <t>.</t>
    </r>
  </si>
  <si>
    <t>WWS2 - Wholesale wastewater capital and operating expenditure by purpose</t>
  </si>
  <si>
    <t>Enhancement expenditure by purpose - capital</t>
  </si>
  <si>
    <t>First time sewerage (s101A)</t>
  </si>
  <si>
    <t>BC31379SC</t>
  </si>
  <si>
    <t>BC31379ST</t>
  </si>
  <si>
    <t>BC31379STP</t>
  </si>
  <si>
    <t>BC31379SDT</t>
  </si>
  <si>
    <t>BC31379SDD</t>
  </si>
  <si>
    <t>BC31379CAS</t>
  </si>
  <si>
    <t>Sludge enhancement (quality)</t>
  </si>
  <si>
    <t>S3035QSC</t>
  </si>
  <si>
    <t>S3035QST</t>
  </si>
  <si>
    <t>S3035QSTP</t>
  </si>
  <si>
    <t>S3035QSDT</t>
  </si>
  <si>
    <t>S3035QSDD</t>
  </si>
  <si>
    <t>S3035QCAS</t>
  </si>
  <si>
    <t>Sludge enhancement (growth)</t>
  </si>
  <si>
    <t>S3036GSC</t>
  </si>
  <si>
    <t>S3036GST</t>
  </si>
  <si>
    <t>S3036GSTP</t>
  </si>
  <si>
    <t>S3036GSDT</t>
  </si>
  <si>
    <t>S3036GSDD</t>
  </si>
  <si>
    <t>S3036GCAS</t>
  </si>
  <si>
    <t>WINEP / NEP ~ Conservation drivers</t>
  </si>
  <si>
    <t>S3004SC</t>
  </si>
  <si>
    <t>S3004ST</t>
  </si>
  <si>
    <t>S3004STP</t>
  </si>
  <si>
    <t>S3004SDT</t>
  </si>
  <si>
    <t>S3004SDD</t>
  </si>
  <si>
    <t>S3004CAS</t>
  </si>
  <si>
    <t>WINEP / NEP ~ Eels Regulations (measures at outfalls)</t>
  </si>
  <si>
    <t>WWS2001SC</t>
  </si>
  <si>
    <t>WWS2001ST</t>
  </si>
  <si>
    <t>WWS2001STP</t>
  </si>
  <si>
    <t>WWS2001SDT</t>
  </si>
  <si>
    <t>WWS2001SDD</t>
  </si>
  <si>
    <t>WWS2001CAS</t>
  </si>
  <si>
    <t>WINEP / NEP ~ Event Duration Monitoring at intermittent discharges</t>
  </si>
  <si>
    <t>S3005SC</t>
  </si>
  <si>
    <t>S3005ST</t>
  </si>
  <si>
    <t>S3005STP</t>
  </si>
  <si>
    <t>S3005SDT</t>
  </si>
  <si>
    <t>S3005SDD</t>
  </si>
  <si>
    <t>S3005CAS</t>
  </si>
  <si>
    <t>WINEP / NEP ~ Flow monitoring at sewage treatment works</t>
  </si>
  <si>
    <t>S3006SC</t>
  </si>
  <si>
    <t>S3006ST</t>
  </si>
  <si>
    <t>S3006STP</t>
  </si>
  <si>
    <t>S3006SDT</t>
  </si>
  <si>
    <t>S3006SDD</t>
  </si>
  <si>
    <t>S3006CAS</t>
  </si>
  <si>
    <t>NEP ~ Monitoring of pass forward flows at CSOs</t>
  </si>
  <si>
    <t>S3007SC</t>
  </si>
  <si>
    <t>S3007ST</t>
  </si>
  <si>
    <t>S3007STP</t>
  </si>
  <si>
    <t>S3007SDT</t>
  </si>
  <si>
    <t>S3007SDD</t>
  </si>
  <si>
    <t>S3007CAS</t>
  </si>
  <si>
    <t>WINEP / NEP ~ Schemes to increase flow to full treatment</t>
  </si>
  <si>
    <t>WWS2002SC</t>
  </si>
  <si>
    <t>WWS2002ST</t>
  </si>
  <si>
    <t>WWS2002STP</t>
  </si>
  <si>
    <t>WWS2002SDT</t>
  </si>
  <si>
    <t>WWS2002SDD</t>
  </si>
  <si>
    <t>WWS2002CAS</t>
  </si>
  <si>
    <t>WINEP / NEP ~ Storage schemes at STWs to increase storm tank capacity</t>
  </si>
  <si>
    <t>WWS2003SC</t>
  </si>
  <si>
    <t>WWS2003ST</t>
  </si>
  <si>
    <t>WWS2003STP</t>
  </si>
  <si>
    <t>WWS2003SDT</t>
  </si>
  <si>
    <t>WWS2003SDD</t>
  </si>
  <si>
    <t>WWS2003CAS</t>
  </si>
  <si>
    <t>WINEP / NEP ~ Storage schemes in the network to reduce spill frequency at CSOs, etc</t>
  </si>
  <si>
    <t>WWS2004SC</t>
  </si>
  <si>
    <t>WWS2004ST</t>
  </si>
  <si>
    <t>WWS2004STP</t>
  </si>
  <si>
    <t>WWS2004SDT</t>
  </si>
  <si>
    <t>WWS2004SDD</t>
  </si>
  <si>
    <t>WWS2004CAS</t>
  </si>
  <si>
    <t>WINEP / NEP ~ Chemicals removal schemes</t>
  </si>
  <si>
    <t>WWS2005SC</t>
  </si>
  <si>
    <t>WWS2005ST</t>
  </si>
  <si>
    <t>WWS2005STP</t>
  </si>
  <si>
    <t>WWS2005SDT</t>
  </si>
  <si>
    <t>WWS2005SDD</t>
  </si>
  <si>
    <t>WWS2005CAS</t>
  </si>
  <si>
    <t>WINEP / NEP ~ Chemicals monitoring / investigations / options appraisals</t>
  </si>
  <si>
    <t>WWS2006SC</t>
  </si>
  <si>
    <t>WWS2006ST</t>
  </si>
  <si>
    <t>WWS2006STP</t>
  </si>
  <si>
    <t>WWS2006SDT</t>
  </si>
  <si>
    <t>WWS2006SDD</t>
  </si>
  <si>
    <t>WWS2006CAS</t>
  </si>
  <si>
    <t>NEP ~ National phosphorus removal technology investigations</t>
  </si>
  <si>
    <t>WWS2007SC</t>
  </si>
  <si>
    <t>WWS2007ST</t>
  </si>
  <si>
    <t>WWS2007STP</t>
  </si>
  <si>
    <t>WWS2007SDT</t>
  </si>
  <si>
    <t>WWS2007SDD</t>
  </si>
  <si>
    <t>WWS2007CAS</t>
  </si>
  <si>
    <t>WINEP / NEP ~ Groundwater schemes</t>
  </si>
  <si>
    <t>S3010SC</t>
  </si>
  <si>
    <t>S3010ST</t>
  </si>
  <si>
    <t>S3010STP</t>
  </si>
  <si>
    <t>S3010SDT</t>
  </si>
  <si>
    <t>S3010SDD</t>
  </si>
  <si>
    <t>S3010CAS</t>
  </si>
  <si>
    <t>S3011SC</t>
  </si>
  <si>
    <t>S3011ST</t>
  </si>
  <si>
    <t>S3011STP</t>
  </si>
  <si>
    <t>S3011SDT</t>
  </si>
  <si>
    <t>S3011SDD</t>
  </si>
  <si>
    <t>S3011CAS</t>
  </si>
  <si>
    <t>WINEP / NEP ~ Nutrients (N removal)</t>
  </si>
  <si>
    <t>S3012SC</t>
  </si>
  <si>
    <t>S3012ST</t>
  </si>
  <si>
    <t>S3012STP</t>
  </si>
  <si>
    <t>S3012SDT</t>
  </si>
  <si>
    <t>S3012SDD</t>
  </si>
  <si>
    <t>S3012CAS</t>
  </si>
  <si>
    <t>WINEP / NEP ~ Nutrients (P removal at activated sludge STWs)</t>
  </si>
  <si>
    <t>S3013SC</t>
  </si>
  <si>
    <t>S3013ST</t>
  </si>
  <si>
    <t>S3013STP</t>
  </si>
  <si>
    <t>S3013SDT</t>
  </si>
  <si>
    <t>S3013SDD</t>
  </si>
  <si>
    <t>S3013CAS</t>
  </si>
  <si>
    <t>WINEP / NEP ~ Nutrients (P removal at filter bed STWs)</t>
  </si>
  <si>
    <t>S3014SC</t>
  </si>
  <si>
    <t>S3014ST</t>
  </si>
  <si>
    <t>S3014STP</t>
  </si>
  <si>
    <t>S3014SDT</t>
  </si>
  <si>
    <t>S3014SDD</t>
  </si>
  <si>
    <t>S3014CAS</t>
  </si>
  <si>
    <t>WINEP / NEP ~ Reduction of sanitary parameters</t>
  </si>
  <si>
    <t>S3015SC</t>
  </si>
  <si>
    <t>S3015ST</t>
  </si>
  <si>
    <t>S3015STP</t>
  </si>
  <si>
    <t>S3015SDT</t>
  </si>
  <si>
    <t>S3015SDD</t>
  </si>
  <si>
    <t>S3015CAS</t>
  </si>
  <si>
    <t>WINEP / NEP ~ UV disinfection (or similar)</t>
  </si>
  <si>
    <t>S3016SC</t>
  </si>
  <si>
    <t>S3016ST</t>
  </si>
  <si>
    <t>S3016STP</t>
  </si>
  <si>
    <t>S3016SDT</t>
  </si>
  <si>
    <t>S3016SDD</t>
  </si>
  <si>
    <t>S3016CAS</t>
  </si>
  <si>
    <t>NEP ~ Discharge relocation</t>
  </si>
  <si>
    <t>S3017SC</t>
  </si>
  <si>
    <t>S3017ST</t>
  </si>
  <si>
    <t>S3017STP</t>
  </si>
  <si>
    <t>S3017SDT</t>
  </si>
  <si>
    <t>S3017SDD</t>
  </si>
  <si>
    <t>S3017CAS</t>
  </si>
  <si>
    <t>NEP ~ Flow 1 schemes</t>
  </si>
  <si>
    <t>S3018SC</t>
  </si>
  <si>
    <t>S3018ST</t>
  </si>
  <si>
    <t>S3018STP</t>
  </si>
  <si>
    <t>S3018SDT</t>
  </si>
  <si>
    <t>S3018SDD</t>
  </si>
  <si>
    <t>S3018CAS</t>
  </si>
  <si>
    <t>Odour</t>
  </si>
  <si>
    <t>S3019SC</t>
  </si>
  <si>
    <t>S3019ST</t>
  </si>
  <si>
    <t>S3019STP</t>
  </si>
  <si>
    <t>S3019SDT</t>
  </si>
  <si>
    <t>S3019SDD</t>
  </si>
  <si>
    <t>S3019CAS</t>
  </si>
  <si>
    <t>New development and growth</t>
  </si>
  <si>
    <t>S3020SC</t>
  </si>
  <si>
    <t>S3020ST</t>
  </si>
  <si>
    <t>S3020STP</t>
  </si>
  <si>
    <t>S3020SDT</t>
  </si>
  <si>
    <t>S3020SDD</t>
  </si>
  <si>
    <t>S3020CAS</t>
  </si>
  <si>
    <t>Growth at sewage treatment works (excluding sludge treatment)</t>
  </si>
  <si>
    <t>S3021SC</t>
  </si>
  <si>
    <t>S3021ST</t>
  </si>
  <si>
    <t>S3021STP</t>
  </si>
  <si>
    <t>S3021SDT</t>
  </si>
  <si>
    <t>S3021SDD</t>
  </si>
  <si>
    <t>S3021CAS</t>
  </si>
  <si>
    <t>S3022SC</t>
  </si>
  <si>
    <t>S3022ST</t>
  </si>
  <si>
    <t>S3022STP</t>
  </si>
  <si>
    <t>S3022SDT</t>
  </si>
  <si>
    <t>S3022SDD</t>
  </si>
  <si>
    <t>S3022CAS</t>
  </si>
  <si>
    <t>BC31785SC</t>
  </si>
  <si>
    <t>BC31785ST</t>
  </si>
  <si>
    <t>BC31785STP</t>
  </si>
  <si>
    <t>BC31785SDT</t>
  </si>
  <si>
    <t>BC31785SDD</t>
  </si>
  <si>
    <t>BC31785CAS</t>
  </si>
  <si>
    <t>WWS2008SC</t>
  </si>
  <si>
    <t>WWS2008ST</t>
  </si>
  <si>
    <t>WWS2008STP</t>
  </si>
  <si>
    <t>WWS2008SDT</t>
  </si>
  <si>
    <t>WWS2008SDD</t>
  </si>
  <si>
    <t>WWS2008CAS</t>
  </si>
  <si>
    <t>Reduce flooding risk for properties</t>
  </si>
  <si>
    <t>S3023SC</t>
  </si>
  <si>
    <t>S3023ST</t>
  </si>
  <si>
    <t>S3023STP</t>
  </si>
  <si>
    <t>S3023SDT</t>
  </si>
  <si>
    <t>S3023SDD</t>
  </si>
  <si>
    <t>S3023CAS</t>
  </si>
  <si>
    <t>Transferred private sewers and pumping stations</t>
  </si>
  <si>
    <t>S3024SC</t>
  </si>
  <si>
    <t>S3024ST</t>
  </si>
  <si>
    <t>S3024STP</t>
  </si>
  <si>
    <t>S3024SDT</t>
  </si>
  <si>
    <t>S3024SDD</t>
  </si>
  <si>
    <t>S3024CAS</t>
  </si>
  <si>
    <t>Reservoirs Act (1975) legislative requirements [Wastewater]</t>
  </si>
  <si>
    <t>S3A00001</t>
  </si>
  <si>
    <t>S3A00001SC</t>
  </si>
  <si>
    <t>S3A00001ST</t>
  </si>
  <si>
    <t>S3A00001STP</t>
  </si>
  <si>
    <t>S3A00001SDT</t>
  </si>
  <si>
    <t>S3A00001SDD</t>
  </si>
  <si>
    <t>S3A00001CAS</t>
  </si>
  <si>
    <t>Capital expenditure purpose ~ WASTEWATER additional line 1 [Other categories]</t>
  </si>
  <si>
    <t>Non-WINEP Investigations into CSOs to inform AMP 8 WFD</t>
  </si>
  <si>
    <t>S3A00002</t>
  </si>
  <si>
    <t>S3A00002SC</t>
  </si>
  <si>
    <t>S3A00002ST</t>
  </si>
  <si>
    <t>S3A00002STP</t>
  </si>
  <si>
    <t>S3A00002SDT</t>
  </si>
  <si>
    <t>S3A00002SDD</t>
  </si>
  <si>
    <t>S3A00002CAS</t>
  </si>
  <si>
    <t>Capital expenditure purpose ~ WASTEWATER additional line 2 [Other categories]</t>
  </si>
  <si>
    <t>Customer Education</t>
  </si>
  <si>
    <t>S3A00003</t>
  </si>
  <si>
    <t>S3A00003SC</t>
  </si>
  <si>
    <t>S3A00003ST</t>
  </si>
  <si>
    <t>S3A00003STP</t>
  </si>
  <si>
    <t>S3A00003SDT</t>
  </si>
  <si>
    <t>S3A00003SDD</t>
  </si>
  <si>
    <t>S3A00003CAS</t>
  </si>
  <si>
    <t>Capital expenditure purpose ~ WASTEWATER additional line 3 [Other categories]</t>
  </si>
  <si>
    <t>Improvements to existing permit compliance</t>
  </si>
  <si>
    <t>S3A00004</t>
  </si>
  <si>
    <t>S3A00004SC</t>
  </si>
  <si>
    <t>S3A00004ST</t>
  </si>
  <si>
    <t>S3A00004STP</t>
  </si>
  <si>
    <t>S3A00004SDT</t>
  </si>
  <si>
    <t>S3A00004SDD</t>
  </si>
  <si>
    <t>S3A00004CAS</t>
  </si>
  <si>
    <t>Capital expenditure purpose ~ WASTEWATER additional line 4 [Other categories]</t>
  </si>
  <si>
    <t xml:space="preserve">Non-NEP Quality improvements (voluntary WFD improvement a co-benefit to CM and SDB scheme) </t>
  </si>
  <si>
    <t>S3A00005</t>
  </si>
  <si>
    <t>S3A00005SC</t>
  </si>
  <si>
    <t>S3A00005ST</t>
  </si>
  <si>
    <t>S3A00005STP</t>
  </si>
  <si>
    <t>S3A00005SDT</t>
  </si>
  <si>
    <t>S3A00005SDD</t>
  </si>
  <si>
    <t>S3A00005CAS</t>
  </si>
  <si>
    <t>Capital expenditure purpose ~ WASTEWATER additional line 5 [Other categories]</t>
  </si>
  <si>
    <t>Non-NEP investigations into CSOs to inform AMP7 WFD intermittents programme</t>
  </si>
  <si>
    <t>S3A00006</t>
  </si>
  <si>
    <t>S3A00006SC</t>
  </si>
  <si>
    <t>S3A00006ST</t>
  </si>
  <si>
    <t>S3A00006STP</t>
  </si>
  <si>
    <t>S3A00006SDT</t>
  </si>
  <si>
    <t>S3A00006SDD</t>
  </si>
  <si>
    <t>S3A00006CAS</t>
  </si>
  <si>
    <t>Capital expenditure purpose ~ WASTEWATER additional line 6 [Other categories]</t>
  </si>
  <si>
    <t xml:space="preserve">Pollution control strategy (ESL) </t>
  </si>
  <si>
    <t>S3A00007</t>
  </si>
  <si>
    <t>S3A00007SC</t>
  </si>
  <si>
    <t>S3A00007ST</t>
  </si>
  <si>
    <t>S3A00007STP</t>
  </si>
  <si>
    <t>S3A00007SDT</t>
  </si>
  <si>
    <t>S3A00007SDD</t>
  </si>
  <si>
    <t>S3A00007CAS</t>
  </si>
  <si>
    <t>Capital expenditure purpose ~ WASTEWATER additional line 7 [Other categories]</t>
  </si>
  <si>
    <t>Capital expenditure purpose ~ WASTEWATER additional line 8 [Other categories]</t>
  </si>
  <si>
    <t>S3A00008</t>
  </si>
  <si>
    <t>S3A00008SC</t>
  </si>
  <si>
    <t>S3A00008ST</t>
  </si>
  <si>
    <t>S3A00008STP</t>
  </si>
  <si>
    <t>S3A00008SDT</t>
  </si>
  <si>
    <t>S3A00008SDD</t>
  </si>
  <si>
    <t>S3A00008CAS</t>
  </si>
  <si>
    <t>Capital expenditure purpose ~ WASTEWATER additional line 9 [Other categories]</t>
  </si>
  <si>
    <t>S3A00009</t>
  </si>
  <si>
    <t>S3A00009SC</t>
  </si>
  <si>
    <t>S3A00009ST</t>
  </si>
  <si>
    <t>S3A00009STP</t>
  </si>
  <si>
    <t>S3A00009SDT</t>
  </si>
  <si>
    <t>S3A00009SDD</t>
  </si>
  <si>
    <t>S3A00009CAS</t>
  </si>
  <si>
    <t>Capital expenditure purpose ~ WASTEWATER additional line 10 [Other categories]</t>
  </si>
  <si>
    <t>S3A00010</t>
  </si>
  <si>
    <t>S3A00010SC</t>
  </si>
  <si>
    <t>S3A00010ST</t>
  </si>
  <si>
    <t>S3A00010STP</t>
  </si>
  <si>
    <t>S3A00010SDT</t>
  </si>
  <si>
    <t>S3A00010SDD</t>
  </si>
  <si>
    <t>S3A00010CAS</t>
  </si>
  <si>
    <t>Capital expenditure purpose ~ WASTEWATER additional line 11 [Other categories]</t>
  </si>
  <si>
    <t>S3A00011</t>
  </si>
  <si>
    <t>S3A00011SC</t>
  </si>
  <si>
    <t>S3A00011ST</t>
  </si>
  <si>
    <t>S3A00011STP</t>
  </si>
  <si>
    <t>S3A00011SDT</t>
  </si>
  <si>
    <t>S3A00011SDD</t>
  </si>
  <si>
    <t>S3A00011CAS</t>
  </si>
  <si>
    <t>Capital expenditure purpose ~ WASTEWATER additional line 12 [Other categories]</t>
  </si>
  <si>
    <t>S3A00012</t>
  </si>
  <si>
    <t>S3A00012SC</t>
  </si>
  <si>
    <t>S3A00012ST</t>
  </si>
  <si>
    <t>S3A00012STP</t>
  </si>
  <si>
    <t>S3A00012SDT</t>
  </si>
  <si>
    <t>S3A00012SDD</t>
  </si>
  <si>
    <t>S3A00012CAS</t>
  </si>
  <si>
    <t>Capital expenditure purpose ~ WASTEWATER additional line 13 [Other categories]</t>
  </si>
  <si>
    <t>S3A00013</t>
  </si>
  <si>
    <t>S3A00013SC</t>
  </si>
  <si>
    <t>S3A00013ST</t>
  </si>
  <si>
    <t>S3A00013STP</t>
  </si>
  <si>
    <t>S3A00013SDT</t>
  </si>
  <si>
    <t>S3A00013SDD</t>
  </si>
  <si>
    <t>S3A00013CAS</t>
  </si>
  <si>
    <t>Capital expenditure purpose ~ WASTEWATER additional line 14 [Other categories]</t>
  </si>
  <si>
    <t>S3A00014</t>
  </si>
  <si>
    <t>S3A00014SC</t>
  </si>
  <si>
    <t>S3A00014ST</t>
  </si>
  <si>
    <t>S3A00014STP</t>
  </si>
  <si>
    <t>S3A00014SDT</t>
  </si>
  <si>
    <t>S3A00014SDD</t>
  </si>
  <si>
    <t>S3A00014CAS</t>
  </si>
  <si>
    <t>Capital expenditure purpose ~ WASTEWATER additional line 15 [Other categories]</t>
  </si>
  <si>
    <t>S3A00015</t>
  </si>
  <si>
    <t>S3A00015SC</t>
  </si>
  <si>
    <t>S3A00015ST</t>
  </si>
  <si>
    <t>S3A00015STP</t>
  </si>
  <si>
    <t>S3A00015SDT</t>
  </si>
  <si>
    <t>S3A00015SDD</t>
  </si>
  <si>
    <t>S3A00015CAS</t>
  </si>
  <si>
    <t xml:space="preserve">Total wastewater enhancement capital expenditure </t>
  </si>
  <si>
    <t>Sum of lines 1 to 46.</t>
  </si>
  <si>
    <t>S3025ENHSC</t>
  </si>
  <si>
    <t>S3025ENHST</t>
  </si>
  <si>
    <t>S3025ENHSTP</t>
  </si>
  <si>
    <t>S3025ENHSDT</t>
  </si>
  <si>
    <t>S3025ENHSDD</t>
  </si>
  <si>
    <t>S3025ENHCAS</t>
  </si>
  <si>
    <t>Enhancement expenditure by purpose - operating</t>
  </si>
  <si>
    <t>WWS2009SC</t>
  </si>
  <si>
    <t>WWS2009ST</t>
  </si>
  <si>
    <t>WWS2009STP</t>
  </si>
  <si>
    <t>WWS2009SDT</t>
  </si>
  <si>
    <t>WWS2009SDD</t>
  </si>
  <si>
    <t>WWS2009CAS</t>
  </si>
  <si>
    <t>WWS2010SC</t>
  </si>
  <si>
    <t>WWS2010ST</t>
  </si>
  <si>
    <t>WWS2010STP</t>
  </si>
  <si>
    <t>WWS2010SDT</t>
  </si>
  <si>
    <t>WWS2010SDD</t>
  </si>
  <si>
    <t>WWS2010CAS</t>
  </si>
  <si>
    <t>WWS2011SC</t>
  </si>
  <si>
    <t>WWS2011ST</t>
  </si>
  <si>
    <t>WWS2011STP</t>
  </si>
  <si>
    <t>WWS2011SDT</t>
  </si>
  <si>
    <t>WWS2011SDD</t>
  </si>
  <si>
    <t>WWS2011CAS</t>
  </si>
  <si>
    <t>WWS2012SC</t>
  </si>
  <si>
    <t>WWS2012ST</t>
  </si>
  <si>
    <t>WWS2012STP</t>
  </si>
  <si>
    <t>WWS2012SDT</t>
  </si>
  <si>
    <t>WWS2012SDD</t>
  </si>
  <si>
    <t>WWS2012CAS</t>
  </si>
  <si>
    <t>WWS2013SC</t>
  </si>
  <si>
    <t>WWS2013ST</t>
  </si>
  <si>
    <t>WWS2013STP</t>
  </si>
  <si>
    <t>WWS2013SDT</t>
  </si>
  <si>
    <t>WWS2013SDD</t>
  </si>
  <si>
    <t>WWS2013CAS</t>
  </si>
  <si>
    <t>WWS2014SC</t>
  </si>
  <si>
    <t>WWS2014ST</t>
  </si>
  <si>
    <t>WWS2014STP</t>
  </si>
  <si>
    <t>WWS2014SDT</t>
  </si>
  <si>
    <t>WWS2014SDD</t>
  </si>
  <si>
    <t>WWS2014CAS</t>
  </si>
  <si>
    <t>WWS2015SC</t>
  </si>
  <si>
    <t>WWS2015ST</t>
  </si>
  <si>
    <t>WWS2015STP</t>
  </si>
  <si>
    <t>WWS2015SDT</t>
  </si>
  <si>
    <t>WWS2015SDD</t>
  </si>
  <si>
    <t>WWS2015CAS</t>
  </si>
  <si>
    <t>WWS2016SC</t>
  </si>
  <si>
    <t>WWS2016ST</t>
  </si>
  <si>
    <t>WWS2016STP</t>
  </si>
  <si>
    <t>WWS2016SDT</t>
  </si>
  <si>
    <t>WWS2016SDD</t>
  </si>
  <si>
    <t>WWS2016CAS</t>
  </si>
  <si>
    <t>WWS2017SC</t>
  </si>
  <si>
    <t>WWS2017ST</t>
  </si>
  <si>
    <t>WWS2017STP</t>
  </si>
  <si>
    <t>WWS2017SDT</t>
  </si>
  <si>
    <t>WWS2017SDD</t>
  </si>
  <si>
    <t>WWS2017CAS</t>
  </si>
  <si>
    <t>WWS2018SC</t>
  </si>
  <si>
    <t>WWS2018ST</t>
  </si>
  <si>
    <t>WWS2018STP</t>
  </si>
  <si>
    <t>WWS2018SDT</t>
  </si>
  <si>
    <t>WWS2018SDD</t>
  </si>
  <si>
    <t>WWS2018CAS</t>
  </si>
  <si>
    <t>WWS2019SC</t>
  </si>
  <si>
    <t>WWS2019ST</t>
  </si>
  <si>
    <t>WWS2019STP</t>
  </si>
  <si>
    <t>WWS2019SDT</t>
  </si>
  <si>
    <t>WWS2019SDD</t>
  </si>
  <si>
    <t>WWS2019CAS</t>
  </si>
  <si>
    <t>WWS2020SC</t>
  </si>
  <si>
    <t>WWS2020ST</t>
  </si>
  <si>
    <t>WWS2020STP</t>
  </si>
  <si>
    <t>WWS2020SDT</t>
  </si>
  <si>
    <t>WWS2020SDD</t>
  </si>
  <si>
    <t>WWS2020CAS</t>
  </si>
  <si>
    <t>WWS2021SC</t>
  </si>
  <si>
    <t>WWS2021ST</t>
  </si>
  <si>
    <t>WWS2021STP</t>
  </si>
  <si>
    <t>WWS2021SDT</t>
  </si>
  <si>
    <t>WWS2021SDD</t>
  </si>
  <si>
    <t>WWS2021CAS</t>
  </si>
  <si>
    <t>WWS2022SC</t>
  </si>
  <si>
    <t>WWS2022ST</t>
  </si>
  <si>
    <t>WWS2022STP</t>
  </si>
  <si>
    <t>WWS2022SDT</t>
  </si>
  <si>
    <t>WWS2022SDD</t>
  </si>
  <si>
    <t>WWS2022CAS</t>
  </si>
  <si>
    <t>WWS2023SC</t>
  </si>
  <si>
    <t>WWS2023ST</t>
  </si>
  <si>
    <t>WWS2023STP</t>
  </si>
  <si>
    <t>WWS2023SDT</t>
  </si>
  <si>
    <t>WWS2023SDD</t>
  </si>
  <si>
    <t>WWS2023CAS</t>
  </si>
  <si>
    <t>WWS2024SC</t>
  </si>
  <si>
    <t>WWS2024ST</t>
  </si>
  <si>
    <t>WWS2024STP</t>
  </si>
  <si>
    <t>WWS2024SDT</t>
  </si>
  <si>
    <t>WWS2024SDD</t>
  </si>
  <si>
    <t>WWS2024CAS</t>
  </si>
  <si>
    <t>WWS2025SC</t>
  </si>
  <si>
    <t>WWS2025ST</t>
  </si>
  <si>
    <t>WWS2025STP</t>
  </si>
  <si>
    <t>WWS2025SDT</t>
  </si>
  <si>
    <t>WWS2025SDD</t>
  </si>
  <si>
    <t>WWS2025CAS</t>
  </si>
  <si>
    <t>WWS2026SC</t>
  </si>
  <si>
    <t>WWS2026ST</t>
  </si>
  <si>
    <t>WWS2026STP</t>
  </si>
  <si>
    <t>WWS2026SDT</t>
  </si>
  <si>
    <t>WWS2026SDD</t>
  </si>
  <si>
    <t>WWS2026CAS</t>
  </si>
  <si>
    <t>WWS2027SC</t>
  </si>
  <si>
    <t>WWS2027ST</t>
  </si>
  <si>
    <t>WWS2027STP</t>
  </si>
  <si>
    <t>WWS2027SDT</t>
  </si>
  <si>
    <t>WWS2027SDD</t>
  </si>
  <si>
    <t>WWS2027CAS</t>
  </si>
  <si>
    <t>WWS2028SC</t>
  </si>
  <si>
    <t>WWS2028ST</t>
  </si>
  <si>
    <t>WWS2028STP</t>
  </si>
  <si>
    <t>WWS2028SDT</t>
  </si>
  <si>
    <t>WWS2028SDD</t>
  </si>
  <si>
    <t>WWS2028CAS</t>
  </si>
  <si>
    <t>WWS2029SC</t>
  </si>
  <si>
    <t>WWS2029ST</t>
  </si>
  <si>
    <t>WWS2029STP</t>
  </si>
  <si>
    <t>WWS2029SDT</t>
  </si>
  <si>
    <t>WWS2029SDD</t>
  </si>
  <si>
    <t>WWS2029CAS</t>
  </si>
  <si>
    <t>WWS2030SC</t>
  </si>
  <si>
    <t>WWS2030ST</t>
  </si>
  <si>
    <t>WWS2030STP</t>
  </si>
  <si>
    <t>WWS2030SDT</t>
  </si>
  <si>
    <t>WWS2030SDD</t>
  </si>
  <si>
    <t>WWS2030CAS</t>
  </si>
  <si>
    <t>WWS2031SC</t>
  </si>
  <si>
    <t>WWS2031ST</t>
  </si>
  <si>
    <t>WWS2031STP</t>
  </si>
  <si>
    <t>WWS2031SDT</t>
  </si>
  <si>
    <t>WWS2031SDD</t>
  </si>
  <si>
    <t>WWS2031CAS</t>
  </si>
  <si>
    <t>WWS2032SC</t>
  </si>
  <si>
    <t>WWS2032ST</t>
  </si>
  <si>
    <t>WWS2032STP</t>
  </si>
  <si>
    <t>WWS2032SDT</t>
  </si>
  <si>
    <t>WWS2032SDD</t>
  </si>
  <si>
    <t>WWS2032CAS</t>
  </si>
  <si>
    <t>WWS2033SC</t>
  </si>
  <si>
    <t>WWS2033ST</t>
  </si>
  <si>
    <t>WWS2033STP</t>
  </si>
  <si>
    <t>WWS2033SDT</t>
  </si>
  <si>
    <t>WWS2033SDD</t>
  </si>
  <si>
    <t>WWS2033CAS</t>
  </si>
  <si>
    <t>WWS2034SC</t>
  </si>
  <si>
    <t>WWS2034ST</t>
  </si>
  <si>
    <t>WWS2034STP</t>
  </si>
  <si>
    <t>WWS2034SDT</t>
  </si>
  <si>
    <t>WWS2034SDD</t>
  </si>
  <si>
    <t>WWS2034CAS</t>
  </si>
  <si>
    <t>WWS2035SC</t>
  </si>
  <si>
    <t>WWS2035ST</t>
  </si>
  <si>
    <t>WWS2035STP</t>
  </si>
  <si>
    <t>WWS2035SDT</t>
  </si>
  <si>
    <t>WWS2035SDD</t>
  </si>
  <si>
    <t>WWS2035CAS</t>
  </si>
  <si>
    <t>WWS2036SC</t>
  </si>
  <si>
    <t>WWS2036ST</t>
  </si>
  <si>
    <t>WWS2036STP</t>
  </si>
  <si>
    <t>WWS2036SDT</t>
  </si>
  <si>
    <t>WWS2036SDD</t>
  </si>
  <si>
    <t>WWS2036CAS</t>
  </si>
  <si>
    <t>WWS2037SC</t>
  </si>
  <si>
    <t>WWS2037ST</t>
  </si>
  <si>
    <t>WWS2037STP</t>
  </si>
  <si>
    <t>WWS2037SDT</t>
  </si>
  <si>
    <t>WWS2037SDD</t>
  </si>
  <si>
    <t>WWS2037CAS</t>
  </si>
  <si>
    <t>WWS2038SC</t>
  </si>
  <si>
    <t>WWS2038ST</t>
  </si>
  <si>
    <t>WWS2038STP</t>
  </si>
  <si>
    <t>WWS2038SDT</t>
  </si>
  <si>
    <t>WWS2038SDD</t>
  </si>
  <si>
    <t>WWS2038CAS</t>
  </si>
  <si>
    <t>WWS2055SC</t>
  </si>
  <si>
    <t>WWS2055ST</t>
  </si>
  <si>
    <t>WWS2055STP</t>
  </si>
  <si>
    <t>WWS2055SDT</t>
  </si>
  <si>
    <t>WWS2055SDD</t>
  </si>
  <si>
    <t>WWS2055CAS</t>
  </si>
  <si>
    <t>WWS2039</t>
  </si>
  <si>
    <t>WWS2039SC</t>
  </si>
  <si>
    <t>WWS2039ST</t>
  </si>
  <si>
    <t>WWS2039STP</t>
  </si>
  <si>
    <t>WWS2039SDT</t>
  </si>
  <si>
    <t>WWS2039SDD</t>
  </si>
  <si>
    <t>WWS2039CAS</t>
  </si>
  <si>
    <t>Operating expenditure purpose ~ WASTEWATER additional line 1 [Other categories]</t>
  </si>
  <si>
    <t>WWS2040</t>
  </si>
  <si>
    <t>WWS2040SC</t>
  </si>
  <si>
    <t>WWS2040ST</t>
  </si>
  <si>
    <t>WWS2040STP</t>
  </si>
  <si>
    <t>WWS2040SDT</t>
  </si>
  <si>
    <t>WWS2040SDD</t>
  </si>
  <si>
    <t>WWS2040CAS</t>
  </si>
  <si>
    <t>Operating expenditure purpose ~ WASTEWATER additional line 2 [Other categories]</t>
  </si>
  <si>
    <t>WWS2041</t>
  </si>
  <si>
    <t>WWS2041SC</t>
  </si>
  <si>
    <t>WWS2041ST</t>
  </si>
  <si>
    <t>WWS2041STP</t>
  </si>
  <si>
    <t>WWS2041SDT</t>
  </si>
  <si>
    <t>WWS2041SDD</t>
  </si>
  <si>
    <t>WWS2041CAS</t>
  </si>
  <si>
    <t>Operating expenditure purpose ~ WASTEWATER additional line 3 [Other categories]</t>
  </si>
  <si>
    <t>WWS2042</t>
  </si>
  <si>
    <t>WWS2042SC</t>
  </si>
  <si>
    <t>WWS2042ST</t>
  </si>
  <si>
    <t>WWS2042STP</t>
  </si>
  <si>
    <t>WWS2042SDT</t>
  </si>
  <si>
    <t>WWS2042SDD</t>
  </si>
  <si>
    <t>WWS2042CAS</t>
  </si>
  <si>
    <t>Operating expenditure purpose ~ WASTEWATER additional line 4 [Other categories]</t>
  </si>
  <si>
    <t>WWS2043</t>
  </si>
  <si>
    <t>WWS2043SC</t>
  </si>
  <si>
    <t>WWS2043ST</t>
  </si>
  <si>
    <t>WWS2043STP</t>
  </si>
  <si>
    <t>WWS2043SDT</t>
  </si>
  <si>
    <t>WWS2043SDD</t>
  </si>
  <si>
    <t>WWS2043CAS</t>
  </si>
  <si>
    <t>Operating expenditure purpose ~ WASTEWATER additional line 5 [Other categories]</t>
  </si>
  <si>
    <t>WWS2044</t>
  </si>
  <si>
    <t>WWS2044SC</t>
  </si>
  <si>
    <t>WWS2044ST</t>
  </si>
  <si>
    <t>WWS2044STP</t>
  </si>
  <si>
    <t>WWS2044SDT</t>
  </si>
  <si>
    <t>WWS2044SDD</t>
  </si>
  <si>
    <t>WWS2044CAS</t>
  </si>
  <si>
    <t>Operating expenditure purpose ~ WASTEWATER additional line 6 [Other categories]</t>
  </si>
  <si>
    <t>WWS2045</t>
  </si>
  <si>
    <t>WWS2045SC</t>
  </si>
  <si>
    <t>WWS2045ST</t>
  </si>
  <si>
    <t>WWS2045STP</t>
  </si>
  <si>
    <t>WWS2045SDT</t>
  </si>
  <si>
    <t>WWS2045SDD</t>
  </si>
  <si>
    <t>WWS2045CAS</t>
  </si>
  <si>
    <t>Operating expenditure purpose ~ WASTEWATER additional line 7 [Other categories]</t>
  </si>
  <si>
    <t>Operating expenditure purpose ~ WASTEWATER additional line 8 [Other categories]</t>
  </si>
  <si>
    <t>WWS2046</t>
  </si>
  <si>
    <t>WWS2046SC</t>
  </si>
  <si>
    <t>WWS2046ST</t>
  </si>
  <si>
    <t>WWS2046STP</t>
  </si>
  <si>
    <t>WWS2046SDT</t>
  </si>
  <si>
    <t>WWS2046SDD</t>
  </si>
  <si>
    <t>WWS2046CAS</t>
  </si>
  <si>
    <t>Operating expenditure purpose ~ WASTEWATER additional line 9 [Other categories]</t>
  </si>
  <si>
    <t>WWS2047</t>
  </si>
  <si>
    <t>WWS2047SC</t>
  </si>
  <si>
    <t>WWS2047ST</t>
  </si>
  <si>
    <t>WWS2047STP</t>
  </si>
  <si>
    <t>WWS2047SDT</t>
  </si>
  <si>
    <t>WWS2047SDD</t>
  </si>
  <si>
    <t>WWS2047CAS</t>
  </si>
  <si>
    <t>Operating expenditure purpose ~ WASTEWATER additional line 10 [Other categories]</t>
  </si>
  <si>
    <t>WWS2048</t>
  </si>
  <si>
    <t>WWS2048SC</t>
  </si>
  <si>
    <t>WWS2048ST</t>
  </si>
  <si>
    <t>WWS2048STP</t>
  </si>
  <si>
    <t>WWS2048SDT</t>
  </si>
  <si>
    <t>WWS2048SDD</t>
  </si>
  <si>
    <t>WWS2048CAS</t>
  </si>
  <si>
    <t>Operating expenditure purpose ~ WASTEWATER additional line 11 [Other categories]</t>
  </si>
  <si>
    <t>WWS2049</t>
  </si>
  <si>
    <t>WWS2049SC</t>
  </si>
  <si>
    <t>WWS2049ST</t>
  </si>
  <si>
    <t>WWS2049STP</t>
  </si>
  <si>
    <t>WWS2049SDT</t>
  </si>
  <si>
    <t>WWS2049SDD</t>
  </si>
  <si>
    <t>WWS2049CAS</t>
  </si>
  <si>
    <t>Operating expenditure purpose ~ WASTEWATER additional line 12 [Other categories]</t>
  </si>
  <si>
    <t>WWS2050</t>
  </si>
  <si>
    <t>WWS2050SC</t>
  </si>
  <si>
    <t>WWS2050ST</t>
  </si>
  <si>
    <t>WWS2050STP</t>
  </si>
  <si>
    <t>WWS2050SDT</t>
  </si>
  <si>
    <t>WWS2050SDD</t>
  </si>
  <si>
    <t>WWS2050CAS</t>
  </si>
  <si>
    <t>Operating expenditure purpose ~ WASTEWATER additional line 13 [Other categories]</t>
  </si>
  <si>
    <t>WWS2051</t>
  </si>
  <si>
    <t>WWS2051SC</t>
  </si>
  <si>
    <t>WWS2051ST</t>
  </si>
  <si>
    <t>WWS2051STP</t>
  </si>
  <si>
    <t>WWS2051SDT</t>
  </si>
  <si>
    <t>WWS2051SDD</t>
  </si>
  <si>
    <t>WWS2051CAS</t>
  </si>
  <si>
    <t>Operating expenditure purpose ~ WASTEWATER additional line 14 [Other categories]</t>
  </si>
  <si>
    <t>WWS2052</t>
  </si>
  <si>
    <t>WWS2052SC</t>
  </si>
  <si>
    <t>WWS2052ST</t>
  </si>
  <si>
    <t>WWS2052STP</t>
  </si>
  <si>
    <t>WWS2052SDT</t>
  </si>
  <si>
    <t>WWS2052SDD</t>
  </si>
  <si>
    <t>WWS2052CAS</t>
  </si>
  <si>
    <t>Operating expenditure purpose ~ WASTEWATER additional line 15 [Other categories]</t>
  </si>
  <si>
    <t>WWS2053</t>
  </si>
  <si>
    <t>WWS2053SC</t>
  </si>
  <si>
    <t>WWS2053ST</t>
  </si>
  <si>
    <t>WWS2053STP</t>
  </si>
  <si>
    <t>WWS2053SDT</t>
  </si>
  <si>
    <t>WWS2053SDD</t>
  </si>
  <si>
    <t>WWS2053CAS</t>
  </si>
  <si>
    <t xml:space="preserve">Total wastewater enhancement operating expenditure </t>
  </si>
  <si>
    <t>Sum of lines 48 to 93.</t>
  </si>
  <si>
    <t>WWS2054SC</t>
  </si>
  <si>
    <t>WWS2054ST</t>
  </si>
  <si>
    <t>WWS2054STP</t>
  </si>
  <si>
    <t>WWS2054SDT</t>
  </si>
  <si>
    <t>WWS2054SDD</t>
  </si>
  <si>
    <t>WWS2054CAS</t>
  </si>
  <si>
    <t>WWS2 guidance and line definitions</t>
  </si>
  <si>
    <r>
      <t xml:space="preserve">This table identifies enhancement expenditure and reflects </t>
    </r>
    <r>
      <rPr>
        <sz val="10"/>
        <color rgb="FF0078C9"/>
        <rFont val="Franklin Gothic Demi"/>
        <family val="2"/>
      </rPr>
      <t>table 9 of the 2017 Cost Assessment submission</t>
    </r>
    <r>
      <rPr>
        <sz val="10"/>
        <rFont val="Arial"/>
        <family val="2"/>
      </rPr>
      <t xml:space="preserve">. One difference from table 9 is that this table does not collect historic data. References to AMP5 and AMP5 driver codes in the line definitions are therefore redundant but have been retained for simplicity. Where a quality enhancement scheme (or the proportionally allocated component of a quality enhancement scheme) has more than one cost driver, companies should allocate the expenditure attributable to the primary driver to the relevant line. Any net additional cost for meeting the requirements of any further drivers should be included in the (different) relevant line. </t>
    </r>
    <r>
      <rPr>
        <b/>
        <sz val="10"/>
        <rFont val="Arial"/>
        <family val="2"/>
      </rPr>
      <t xml:space="preserve">The expenditure in this table must exclude that associated with a dummy price control (Thames Tideway) which should be entered separately in table </t>
    </r>
    <r>
      <rPr>
        <sz val="10"/>
        <color rgb="FF0078C9"/>
        <rFont val="Franklin Gothic Demi"/>
        <family val="2"/>
      </rPr>
      <t>Dmmy2</t>
    </r>
    <r>
      <rPr>
        <b/>
        <sz val="10"/>
        <rFont val="Arial"/>
        <family val="2"/>
      </rPr>
      <t xml:space="preserve">.
</t>
    </r>
    <r>
      <rPr>
        <sz val="10"/>
        <rFont val="Arial"/>
        <family val="2"/>
      </rPr>
      <t xml:space="preserve">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separately in </t>
    </r>
    <r>
      <rPr>
        <sz val="10"/>
        <color rgb="FF0078C9"/>
        <rFont val="Arial"/>
        <family val="2"/>
      </rPr>
      <t>table WWS10</t>
    </r>
    <r>
      <rPr>
        <sz val="10"/>
        <rFont val="Arial"/>
        <family val="2"/>
      </rPr>
      <t>.</t>
    </r>
  </si>
  <si>
    <t>Capital / operating expenditure for new and additional sewage treatment and sewerage assets for first time sewerage schemes to meet the duty under s101A of the Water Industry Act 1991.</t>
  </si>
  <si>
    <t>Capital / operating expenditure on sludge treatment and disposal assets and associated biogas treatment for meeting new environmental obligations listed in the WINEP / NEP. This is for both infrastructure and non-infrastructure assets.</t>
  </si>
  <si>
    <t>Capital / operating expenditure on sludge treatment and disposal assets and associated biogas treatment for providing new capacity for growth. This is for both infrastructure and non-infrastructure assets.</t>
  </si>
  <si>
    <t>Capital / operating expenditure on the primary cost driver at quality enhancement schemes listed in the NEP (or WINEP) for AMP5, AMP6 or AMP7 where the objective of the primary driver is to meet the requirements of conservation drivers (the Habitats and Birds Directives, the CRoW Act, the NERC Act, the Marine and Coastal Access Act, invasive non-native species and the UK Biodiversity Action Plan) over and above that on schemes and investigations for which expenditure is required to be reported elsewhere in this table (principally WWS2 lines 16 to 20).</t>
  </si>
  <si>
    <t>Capital / operating expenditure on quality enhancement schemes listed in the NEP (or WINEP) either to improve outfalls to prevent the entrainment of fish, provide eel or fish passes or take alternative measures to meet the requirements of the Eels Regulations or carry out investigations required to confirm the level of entrainment and/or the appropriate technical solution. For AMP7 these are the outputs required by the Environment Agency (or Natural Resources Wales) under driver codes EE_IMP and EE_INV.</t>
  </si>
  <si>
    <t>Capital / operating expenditure on quality enhancement schemes listed in the NEP (or WINEP) for AMP5, AMP6 or AMP7 to provide event and duration monitoring of intermittent discharges.  For AMP5 this is the Capital / operating expenditure to deliver the outputs included in the sewerage service quality enhancement schedule (Annex 4 – S) driven by the revised EU Bathing Water or Shellfish Waters Directives (driver codes rB5 and S8 respectively). For AMP6 these are the outputs required by the Environment Agency (or Natural Resources Wales) under driver codes rB5, S8, EDM1, EDM2 and EDMW. For AMP7 these are the outputs required by the Environment Agency (or Natural Resources Wales) under driver codes U_MON1, U_MON2, U_MON3, U_EDMW, SW_MON and BW_MON.</t>
  </si>
  <si>
    <t>Capital / operating expenditure on quality enhancement schemes listed in the WINEP / NEP to provide flow monitoring at sewage treatment works (AMP6 driver code: Flow3, AMP7 driver codes: U_MON4, U_MON5).</t>
  </si>
  <si>
    <t>Capital / operating expenditure on quality enhancement schemes listed in the NEP for AMP6 to provide monitoring of pass forward flows at CSOs (driver code Flow4).</t>
  </si>
  <si>
    <t>Capital / operating expenditure on quality enhancement schemes listed in the WINEP / NEP to increase the flow the full treatment to 3PG+I+3E. Relevant Environment Agency driver code for AMP7 schemes is U_IMP5.</t>
  </si>
  <si>
    <t>Capital / operating expenditure on quality enhancement schemes listed in the WINEP / NEP to increase the storm tank capacity to 68 l/hd or to 2 hours retention at max flow into the tanks.</t>
  </si>
  <si>
    <t>Capital / operating expenditure on the primary cost driver of quality enhancement schemes listed in the NEP (or WINEP) for AMP5, AMP6 or AMP7 where the objective of the primary cost driver is to meet new or tightened spill frequency objectives at network assets, eg CSOs (whether or not there is an explicit spill frequency requirement) by the provision of new or additional storage volume.</t>
  </si>
  <si>
    <t>Capital / operating expenditure on improvements listed in the NEP (or WINEP) as part of the national 'Pathway to good measures for chemicals' programme or to prevent deterioration in chemical status or to achieve standstill limits for chemicals. (Relevant Environment Agency driver codes for AMP7: WFD_IMP_CHEM, WFD_NDLS, some WFD_ND and potentially L_IMP and LWFD_IMP).</t>
  </si>
  <si>
    <t>Capital / operating expenditure on monitoring, investigations, feasibility studies and improvements listed in the NEP (or WINEP) as part of the national Chemicals Investigation Programme (driver codes C1 - C3 in AMP5, C4 - C7 in AMP6 and WFD_INV_CHEM1-9 and WFD_MON_CHEM in AMP7).</t>
  </si>
  <si>
    <t>Capital / operating expenditure on monitoring, investigations, feasibility studies and improvements listed in the NEP as part of the national AMP6 Phosphorus removal technology investigations programme (driver codes P1 - Px).</t>
  </si>
  <si>
    <t>Capital / operating expenditure on the primary cost driver of quality enhancement schemes listed in the NEP (or WINEP) for AMP5, AMP6 or AMP7 where the objective of the primary cost driver is to meet one or more requirements of the EU Groundwater Directive.  For AMP5 this is the capital / operating expenditure to deliver the outputs included in the sewerage service quality enhancement schedule (Annex 4 – S) associated with driver codes G1, G2 and G3. (Expenditure associated with driver code G4 should be included in table WWS2 line 16). For AMP6 it is the capital / operating expenditure associated with driver code G1. For AMP7 the relevant Environment Agency driver codes are WFDGW_ND_GWQ and WFDGW_IMP_GWQ.</t>
  </si>
  <si>
    <t>Capital / operating expenditure on investigations listed in the NEP (or WINEP) for AMP5, AMP6 or AMP7 over and above that on investigations for which expenditure is required to be reported elsewhere in this table (principally WWS2 lines 13 and 14).</t>
  </si>
  <si>
    <t>Capital / operating expenditure on the primary cost driver of quality enhancement schemes listed in the NEP (or WINEP) for AMP5, AMP6 or AMP7 where the objective of the primary cost driver is to meet new or tightened consent conditions for nitrogen.</t>
  </si>
  <si>
    <t>Capital / operating expenditure on the primary cost driver of quality enhancement schemes listed in the NEP (or WINEP) for AMP5, AMP6 or AMP7 where the objective of the primary cost driver is to meet new or tightened consent conditions for phosphorus at an activated sludge STW.</t>
  </si>
  <si>
    <t>Capital / operating expenditure on the primary cost driver of quality enhancement schemes listed in the NEP (or WINEP) for AMP5, AMP6 or AMP7 where the objective of the primary cost driver is to meet new or tightened consent conditions for phosphorus at a biological filter STW.</t>
  </si>
  <si>
    <t>Capital / operating expenditure on the primary cost driver of quality enhancement schemes listed in the NEP (or WINEP) for AMP5, AMP6 or AMP7 where the objective of the primary cost driver is to meet new or tightened consent conditions for one or more of the sanitary parameters unless the objective is associated with a specific cost driver code for which there is a dedicated line elsewhere in this table (eg WFD_ND_GWQ (line 15/62) or Flow1 (line 23/70)). In such cases costs should be excluded from this line and entered in the line for the relevant cost driver code.</t>
  </si>
  <si>
    <t>Capital / operating expenditure on the primary cost driver at quality enhancement schemes listed in the NEP (or WINEP) for AMP5, AMP6 or AMP7 where the objective of the primary cost driver is to meet new or tightened consent conditions for microbiological parameters to meet the requirements of the EU Shellfish Waters or revised Bathing Water Directives. Such schemes will typically involve UV disinfection but may involve alternative technologies eg membrane filtration.</t>
  </si>
  <si>
    <t>Capital / operating expenditure on the primary cost driver at quality enhancement schemes listed in the NEP for AMP5 or AMP6 where the objective of the primary cost driver is to meet the requirements of the Habitats Directive or the CRoW Act (2000) by relocating the discharge to controlled waters.</t>
  </si>
  <si>
    <t>Capital / operating expenditure on the primary cost driver of quality enhancement schemes listed in the NEP for AMP5 where the objective of the primary driver is to ensure no deterioration in the current classification of the receiving waters as a result of increased volumes of discharge (historic) - (driver code Flow1)</t>
  </si>
  <si>
    <t>Capital / operating expenditure on schemes where the primary objective is to effect a step change improvement in odour control above base standards.</t>
  </si>
  <si>
    <t>Capital / operating expenditure associated with the provision of new development and growth in sewerage services.  Includes Capital / operating expenditure associated with the provision of local network assets for sewerage services to provide for new customers with no net deterioration of existing levels of service (new development) and Capital / operating expenditure associated with changes in sewage collected from new and existing customers whilst maintaining existing levels of service (growth). This should exclude Capital / operating expenditure for the purpose of reducing the risk to properties and external areas of flooding from sewers that should be reported in line 30, unless an increase in risk is clearly the result of new development.</t>
  </si>
  <si>
    <r>
      <t xml:space="preserve">Capital / operating expenditure associated with meeting or offsetting changes in demand from new and existing customers at sewage treatment works but excluding sludge treatment centres. Expenditure at sludge treatment centres should be reported in table </t>
    </r>
    <r>
      <rPr>
        <sz val="10"/>
        <color rgb="FF0078C9"/>
        <rFont val="Arial"/>
        <family val="2"/>
      </rPr>
      <t>WWS2 line 3</t>
    </r>
    <r>
      <rPr>
        <sz val="10"/>
        <color rgb="FF000000"/>
        <rFont val="Arial"/>
        <family val="2"/>
      </rPr>
      <t>.</t>
    </r>
  </si>
  <si>
    <t>Capital / operating expenditure to improve resilience. This relates to expenditure to manage the risk of failing to give consumers an appropriate level of service protection in the face of extreme events caused by hazards that are beyond their control. To include expenditure to meet new, more onerous requirements stemming from the National Flood Resilience Review. For AMP5 this is the Capital / operating expenditure to deliver the outputs included in the supplementary report for improving resilience (e.g. under driver code ESL6).</t>
  </si>
  <si>
    <t>Capital / operating expenditure to protect CNI and NI assets and on assessments of potential further improvements to comply with the Security and Emergency Measures Direction 1998 including associated Advice Notes, and including emergency response and resilience requirements.  For AMP5 this is the Capital / operating expenditure to deliver the outputs included in the sewerage service quality enhancement schedule (Annex 4 - S) to comply with the SEMD (driver code SEMD).</t>
  </si>
  <si>
    <t>Capital / operating expenditure on schemes driven by other (ie non-SEMD) security requirements, for example to improve cyber security or to enhance the security of network and information systems.</t>
  </si>
  <si>
    <r>
      <t xml:space="preserve">Capital / operating expenditure for the purpose of enhancing the public sewerage system to reduce the risk to properties and external areas of flooding from sewers. Exclude infrastructure renewals expenditure that should be reported in table </t>
    </r>
    <r>
      <rPr>
        <sz val="10"/>
        <color rgb="FF0078C9"/>
        <rFont val="Arial"/>
        <family val="2"/>
      </rPr>
      <t>WWS1 line 12</t>
    </r>
    <r>
      <rPr>
        <sz val="10"/>
        <color rgb="FF000000"/>
        <rFont val="Arial"/>
        <family val="2"/>
      </rPr>
      <t xml:space="preserve"> and expenditure associated with the provision of new sewers for new development and such other expenditure required in consequence of the new development that should be reported in table </t>
    </r>
    <r>
      <rPr>
        <sz val="10"/>
        <color theme="4" tint="-0.249977111117893"/>
        <rFont val="Arial"/>
        <family val="2"/>
      </rPr>
      <t>WWS2 line 25</t>
    </r>
    <r>
      <rPr>
        <sz val="10"/>
        <color rgb="FF000000"/>
        <rFont val="Arial"/>
        <family val="2"/>
      </rPr>
      <t>.</t>
    </r>
  </si>
  <si>
    <t>31 / 78</t>
  </si>
  <si>
    <t>Capital / operating expenditure on infrastructure and non-infrastructure assets falling within the scope of the transfer of private gravity sewers and lateral drains effected by schemes made by the Secretary of State / Welsh Ministers under the Water Industry (Schemes for Adoption of Private Sewers) Regulations 2011. Expenditure should be reported even if for accounting purposes companies may be treating it as maintenance (rather than enhancement).</t>
  </si>
  <si>
    <t>32 - 46 / 79 - 93</t>
  </si>
  <si>
    <r>
      <t xml:space="preserve">Total wastewater enhancement capital / operating expenditure. Calculated as the sum of table </t>
    </r>
    <r>
      <rPr>
        <sz val="10"/>
        <color rgb="FF0078C9"/>
        <rFont val="Arial"/>
        <family val="2"/>
      </rPr>
      <t>WWS2 lines 1 to 46</t>
    </r>
    <r>
      <rPr>
        <sz val="10"/>
        <color rgb="FF000000"/>
        <rFont val="Arial"/>
        <family val="2"/>
      </rPr>
      <t xml:space="preserve"> inclusive for capital expenditure and table </t>
    </r>
    <r>
      <rPr>
        <sz val="10"/>
        <color rgb="FF0078C9"/>
        <rFont val="Arial"/>
        <family val="2"/>
      </rPr>
      <t>WWS2 lines 48 to 93</t>
    </r>
    <r>
      <rPr>
        <sz val="10"/>
        <color rgb="FF000000"/>
        <rFont val="Arial"/>
        <family val="2"/>
      </rPr>
      <t xml:space="preserve"> for operating expenditure.</t>
    </r>
  </si>
  <si>
    <t>R1 - Residential retail</t>
  </si>
  <si>
    <t>For the 12 months ended 31 March 2013</t>
  </si>
  <si>
    <t>For the 12 months ended 31 March 2014</t>
  </si>
  <si>
    <t>For the 12 months ended 31 March 2015</t>
  </si>
  <si>
    <t>For the 12 months ended 31 March 2016</t>
  </si>
  <si>
    <t>For the 12 months ended 31 March 2017</t>
  </si>
  <si>
    <t>Residential unmeasured</t>
  </si>
  <si>
    <t>Residential measured</t>
  </si>
  <si>
    <t>Water only</t>
  </si>
  <si>
    <t>Wastewater only</t>
  </si>
  <si>
    <t>Water and wastewater</t>
  </si>
  <si>
    <t>Total unmeasured</t>
  </si>
  <si>
    <t>Total measured</t>
  </si>
  <si>
    <t>Expenditure</t>
  </si>
  <si>
    <t>Customer services</t>
  </si>
  <si>
    <t>BM9030UWO</t>
  </si>
  <si>
    <t>BM9030USO</t>
  </si>
  <si>
    <t>BM9030UWS</t>
  </si>
  <si>
    <t>BM9030UTOT</t>
  </si>
  <si>
    <t>BM9030MWO</t>
  </si>
  <si>
    <t>BM9030MSO</t>
  </si>
  <si>
    <t>BM9030MWS</t>
  </si>
  <si>
    <t>BM9030MTOT</t>
  </si>
  <si>
    <t>BM9030</t>
  </si>
  <si>
    <t>Debt management</t>
  </si>
  <si>
    <t>BM9002UWO</t>
  </si>
  <si>
    <t>BM9002USO</t>
  </si>
  <si>
    <t>BM9002UWS</t>
  </si>
  <si>
    <t>BM9002UTOT</t>
  </si>
  <si>
    <t>BM9002MWO</t>
  </si>
  <si>
    <t>BM9002MSO</t>
  </si>
  <si>
    <t>BM9002MWS</t>
  </si>
  <si>
    <t>BM9002MTOT</t>
  </si>
  <si>
    <t>BM9002</t>
  </si>
  <si>
    <t>Doubtful debts</t>
  </si>
  <si>
    <t>BM9003UWO</t>
  </si>
  <si>
    <t>BM9003USO</t>
  </si>
  <si>
    <t>BM9003UWS</t>
  </si>
  <si>
    <t>BM9003UTOT</t>
  </si>
  <si>
    <t>BM9003MWO</t>
  </si>
  <si>
    <t>BM9003MSO</t>
  </si>
  <si>
    <t>BM9003MWS</t>
  </si>
  <si>
    <t>BM9003MTOT</t>
  </si>
  <si>
    <t>BM9003</t>
  </si>
  <si>
    <t>Meter reading</t>
  </si>
  <si>
    <t>EA to EM</t>
  </si>
  <si>
    <t>BM9007MWO</t>
  </si>
  <si>
    <t>BM9007MSO</t>
  </si>
  <si>
    <t>BM9007MWS</t>
  </si>
  <si>
    <t>BM9007MTOT</t>
  </si>
  <si>
    <t>BM9007</t>
  </si>
  <si>
    <t>R1003UWO</t>
  </si>
  <si>
    <t>R1003USO</t>
  </si>
  <si>
    <t>R1003UWS</t>
  </si>
  <si>
    <t>R1003UTOT</t>
  </si>
  <si>
    <t>R1003MWO</t>
  </si>
  <si>
    <t>R1003MSO</t>
  </si>
  <si>
    <t>R1003MWS</t>
  </si>
  <si>
    <t>R1003MTOT</t>
  </si>
  <si>
    <t>R1003</t>
  </si>
  <si>
    <t>R1004UWO</t>
  </si>
  <si>
    <t>R1004USO</t>
  </si>
  <si>
    <t>R1004UWS</t>
  </si>
  <si>
    <t>R1004UTOT</t>
  </si>
  <si>
    <t>R1004MWO</t>
  </si>
  <si>
    <t>R1004MSO</t>
  </si>
  <si>
    <t>R1004MWS</t>
  </si>
  <si>
    <t>R1004MTOT</t>
  </si>
  <si>
    <t>R1004</t>
  </si>
  <si>
    <t>Pension deficit repair costs</t>
  </si>
  <si>
    <t>R1001UWO</t>
  </si>
  <si>
    <t>R1001USO</t>
  </si>
  <si>
    <t>R1001UWS</t>
  </si>
  <si>
    <t>R1001UTOT</t>
  </si>
  <si>
    <t>R1001MWO</t>
  </si>
  <si>
    <t>R1001MSO</t>
  </si>
  <si>
    <t>R1001MWS</t>
  </si>
  <si>
    <t>R1001MTOT</t>
  </si>
  <si>
    <t>R1001</t>
  </si>
  <si>
    <t>Sum of lines 1 to 7.</t>
  </si>
  <si>
    <t>BM9021UWO</t>
  </si>
  <si>
    <t>BM9021USO</t>
  </si>
  <si>
    <t>BM9021UWS</t>
  </si>
  <si>
    <t>BM9021UTOT</t>
  </si>
  <si>
    <t>BM9021MWO</t>
  </si>
  <si>
    <t>BM9021MSO</t>
  </si>
  <si>
    <t>BM9021MWS</t>
  </si>
  <si>
    <t>BM9021MTOT</t>
  </si>
  <si>
    <t>BM9021</t>
  </si>
  <si>
    <t>Third party services operating expenditure</t>
  </si>
  <si>
    <t>BM9022UWO</t>
  </si>
  <si>
    <t>BM9022USO</t>
  </si>
  <si>
    <t>BM9022UWS</t>
  </si>
  <si>
    <t>BM9022UTOT</t>
  </si>
  <si>
    <t>BM9022MWO</t>
  </si>
  <si>
    <t>BM9022MSO</t>
  </si>
  <si>
    <t>BM9022MWS</t>
  </si>
  <si>
    <t>BM9022MTOT</t>
  </si>
  <si>
    <t>BM9022</t>
  </si>
  <si>
    <t>Total operating expenditure, including third party services</t>
  </si>
  <si>
    <t>Sum of lines 8 and 9.</t>
  </si>
  <si>
    <t>BM9023UWO</t>
  </si>
  <si>
    <t>BM9023USO</t>
  </si>
  <si>
    <t>BM9023UWS</t>
  </si>
  <si>
    <t>BM9023UTOT</t>
  </si>
  <si>
    <t>BM9023MWO</t>
  </si>
  <si>
    <t>BM9023MSO</t>
  </si>
  <si>
    <t>BM9023MWS</t>
  </si>
  <si>
    <t>BM9023MTOT</t>
  </si>
  <si>
    <t>BM9023</t>
  </si>
  <si>
    <t>Total depreciation on legacy assets existing at 31 March 2015</t>
  </si>
  <si>
    <t>BM4291EXUWO</t>
  </si>
  <si>
    <t>BM4291EXUSO</t>
  </si>
  <si>
    <t>BM4291EXUWS</t>
  </si>
  <si>
    <t>BM4291EXUTOT</t>
  </si>
  <si>
    <t>BM4291EXMWO</t>
  </si>
  <si>
    <t>BM4291EXMSO</t>
  </si>
  <si>
    <t>BM4291EXMWS</t>
  </si>
  <si>
    <t>BM4291EXMTOT</t>
  </si>
  <si>
    <t>BM4291EX</t>
  </si>
  <si>
    <t>Total depreciation on assets acquired between 1 April 2015 and 31 March 2020</t>
  </si>
  <si>
    <t>BM4291AQBUWO</t>
  </si>
  <si>
    <t>BM4291AQBUSO</t>
  </si>
  <si>
    <t>BM4291AQBUWS</t>
  </si>
  <si>
    <t>BM4291AQBUTOT</t>
  </si>
  <si>
    <t>BM4291AQBMWO</t>
  </si>
  <si>
    <t>BM4291AQBMSO</t>
  </si>
  <si>
    <t>BM4291AQBMWS</t>
  </si>
  <si>
    <t>BM4291AQBMTOT</t>
  </si>
  <si>
    <t>BM4291AQB</t>
  </si>
  <si>
    <t>Total depreciation on assets acquired after 1 April 2020</t>
  </si>
  <si>
    <t>BM4291AQUWO</t>
  </si>
  <si>
    <t>BM4291AQUSO</t>
  </si>
  <si>
    <t>BM4291AQUWS</t>
  </si>
  <si>
    <t>BM4291AQUTOT</t>
  </si>
  <si>
    <t>BM4291AQMWO</t>
  </si>
  <si>
    <t>BM4291AQMSO</t>
  </si>
  <si>
    <t>BM4291AQMWS</t>
  </si>
  <si>
    <t>BM4291AQMTOT</t>
  </si>
  <si>
    <t>BM4291AQ</t>
  </si>
  <si>
    <t xml:space="preserve">Total residential retail costs (opex plus depreciation, excluding third party services) </t>
  </si>
  <si>
    <t>Sum of lines 8, 11, 12 and 13.</t>
  </si>
  <si>
    <t>R1002UWO</t>
  </si>
  <si>
    <t>R1002USO</t>
  </si>
  <si>
    <t>R1002UWS</t>
  </si>
  <si>
    <t>R1002UTOT</t>
  </si>
  <si>
    <t>R1002MWO</t>
  </si>
  <si>
    <t>R1002MSO</t>
  </si>
  <si>
    <t>R1002MWS</t>
  </si>
  <si>
    <t>R1002MTOT</t>
  </si>
  <si>
    <t>R1002</t>
  </si>
  <si>
    <t>Capital expenditure on assets principally used by retail</t>
  </si>
  <si>
    <t>BM4017UWO</t>
  </si>
  <si>
    <t>BM4017USO</t>
  </si>
  <si>
    <t>BM4017UWS</t>
  </si>
  <si>
    <t>BM4017UTOT</t>
  </si>
  <si>
    <t>BM4017MWO</t>
  </si>
  <si>
    <t>BM4017MSO</t>
  </si>
  <si>
    <t>BM4017MWS</t>
  </si>
  <si>
    <t>BM4017MTOT</t>
  </si>
  <si>
    <t>BM4017</t>
  </si>
  <si>
    <t>Customer numbers</t>
  </si>
  <si>
    <t>Household connected</t>
  </si>
  <si>
    <t>000s</t>
  </si>
  <si>
    <t>R3017</t>
  </si>
  <si>
    <t>R3019</t>
  </si>
  <si>
    <t>R3021</t>
  </si>
  <si>
    <t>R1005UTOT</t>
  </si>
  <si>
    <t>R3018</t>
  </si>
  <si>
    <t>R3020</t>
  </si>
  <si>
    <t>R3022</t>
  </si>
  <si>
    <t>R1005MTOT</t>
  </si>
  <si>
    <t>R3100TOT</t>
  </si>
  <si>
    <t>Operating expenditure ~ part funded through wholesale</t>
  </si>
  <si>
    <t>Demand-side water efficiency ~ gross retail expenditure</t>
  </si>
  <si>
    <t>R3006</t>
  </si>
  <si>
    <t>Demand-side water efficiency ~ expenditure funded by wholesale</t>
  </si>
  <si>
    <t>R3007</t>
  </si>
  <si>
    <t>Demand-side water efficiency ~ net retail expenditure</t>
  </si>
  <si>
    <t>R3008</t>
  </si>
  <si>
    <t>Line 17 minus line 18.</t>
  </si>
  <si>
    <t>Customer-side leak repairs ~ gross retail expenditure</t>
  </si>
  <si>
    <t>R3009</t>
  </si>
  <si>
    <t>Customer-side leak repairs ~ expenditure funded by wholesale</t>
  </si>
  <si>
    <t>R3010</t>
  </si>
  <si>
    <t>Customer-side leak repairs ~ net retail expenditure</t>
  </si>
  <si>
    <t>R3011</t>
  </si>
  <si>
    <t>Line 20 minus line 21.</t>
  </si>
  <si>
    <t>Total demand-side water efficiency and customer-side leak repairs ~ net retail expenditure</t>
  </si>
  <si>
    <t>R3012</t>
  </si>
  <si>
    <t>Sum of lines 19 and 22.</t>
  </si>
  <si>
    <t>Recharges for assets shared by retail and wholesale</t>
  </si>
  <si>
    <t>Recharge from wholesale for legacy assets principally used by wholesale (assets existing at 31 March 2015)</t>
  </si>
  <si>
    <t>R3013</t>
  </si>
  <si>
    <t>Income from wholesale for legacy assets principally used by retail (assets existing at 31 March 2015)</t>
  </si>
  <si>
    <t>R3014</t>
  </si>
  <si>
    <t>Recharge from wholesale assets acquired after 1 April 2015 principally used by wholesale</t>
  </si>
  <si>
    <t>R3015</t>
  </si>
  <si>
    <t>Income from wholesale assets acquired after 1 April 2015 principally used by retail</t>
  </si>
  <si>
    <t>R3016</t>
  </si>
  <si>
    <t>R1 guidance and line definitions</t>
  </si>
  <si>
    <r>
      <t xml:space="preserve">This table is reflects </t>
    </r>
    <r>
      <rPr>
        <sz val="10"/>
        <color rgb="FF0078C9"/>
        <rFont val="Franklin Gothic Demi"/>
        <family val="2"/>
      </rPr>
      <t>table 19 of the 2017 Cost Assessment submission</t>
    </r>
    <r>
      <rPr>
        <sz val="10"/>
        <rFont val="Arial"/>
        <family val="2"/>
      </rPr>
      <t>. Operating expenditure as defined in the Regulatory Accounting Guidelines, depreciation (to represent capital expenditure for retail) based on principal use allocation (as defined in paragraph 2.1 of RAG 2) and unmeasured / measured customers as defined in the (as defined in paragraph 2.6 of RAG 2). 
Note: Forecast expenditure reported in this table should include retailers' input price pressures. Companies should also report input price pressures separately in tables App 24 and App 24a.</t>
    </r>
  </si>
  <si>
    <t>The costs associated with providing customer services activities/services as defined in table 2C line 1 of RAG 4. 
• to residential unmeasured and measured customers (as defined in paragraph 3.1 of RAG 2);
• in receipt of water only, sewerage only and combined water and sewerage services respectively from the company</t>
  </si>
  <si>
    <t>All costs relating to the management of debt recovery - monitoring of outstanding debt, including issue of reminders and follow up telephone calls, managing and monitoring field recovery of debt, includes costs of customer visits, managing and monitoring external debt collection routes including debt collection agencies and legal (as defined in table 2C line 2 of RAG 4), split by measured / unmeasured customers and in customers in receipt of water only, sewerage only and combined water and sewerage services respectively from the company.
The cost of debt management services purchased should be included but the costs of services provided for third parties excluded.</t>
  </si>
  <si>
    <t>The charge/credit to the profit and loss account for doubtful debts for residential customers in receipt of water only, sewerage only and combined water and sewerage services respectively from the company (as defined in table 2C line 3 of RAG 4). 
This should be the total charge for doubtful debts.</t>
  </si>
  <si>
    <t>The costs associated with providing meter reading (as defined in table 2C line 4 of RAG 4) for measured customers in receipt of water only, sewerage only and combined water and sewerage services from the company. This includes:  
•ad hoc read requests
•cyclical reading
•scheduling
•transport
•physical reading
•reading queries and read processing costs
•managing meter data 
•supervision and management of meter readers.
Costs associated with account management (including additional customer contacts) should not be included. The additional working capital (cash flow) costs associated with different payment patterns of metered customers should be excluded - these are collected in the retail margins table R8. 
The cost of meter reading services purchased should be included but the costs of services provided for third parties excluded. 
Not applicable for unmeasured customers</t>
  </si>
  <si>
    <t>Any other operating expenditure (as defined in table 2C line 6 of RAG 4*) incurred in serving residential customers in receipt of water only, sewerage only and combined water and sewerage services respectively from the company. Where companies report expenditure here they should outline exactly what this covers in the commentary. 
*Note for the purposes of PR19 reporting, other expenditure should exclude local authority / cumulo rates and pension deficit repair costs, as these are seperately reported in lines 6 and 7 respectively.</t>
  </si>
  <si>
    <t>The cost of local authority rates. This should include both the local authority rates and cumulo rates.</t>
  </si>
  <si>
    <r>
      <t xml:space="preserve">Total retail operating expenditure (excluding third party services) related to serving residential customers in receipt of water only, sewerage only and combined water and sewerage services respectively. The sum of </t>
    </r>
    <r>
      <rPr>
        <sz val="10"/>
        <color rgb="FF0078C9"/>
        <rFont val="Arial"/>
        <family val="2"/>
      </rPr>
      <t>R1 lines 1 to 7</t>
    </r>
    <r>
      <rPr>
        <sz val="10"/>
        <rFont val="Arial"/>
        <family val="2"/>
      </rPr>
      <t>.
This includes all costs reported in line 22 (demand side initiative / customer-side leak repairs) but should not include any expenditure funded in wholesale (lines 17 and 20).  
It represents total operating expenditure forecasts, including items relating costs which companies think should be excluded from benchmarking.  All claims for special cost factors should be reported in table R2. 
It excludes capex and depreciation. 
The cost services purchased should be included but the costs of services provided for third parties excluded.</t>
    </r>
  </si>
  <si>
    <t>The operating costs of providing appointed residential unmeasured retail services to third parties.</t>
  </si>
  <si>
    <r>
      <t xml:space="preserve">Total operating expenditure, including third party costs. The sum of </t>
    </r>
    <r>
      <rPr>
        <sz val="10"/>
        <color rgb="FF0078C9"/>
        <rFont val="Arial"/>
        <family val="2"/>
      </rPr>
      <t>R1 lines 8 and 9</t>
    </r>
    <r>
      <rPr>
        <sz val="10"/>
        <rFont val="Arial"/>
        <family val="2"/>
      </rPr>
      <t xml:space="preserve">.
</t>
    </r>
  </si>
  <si>
    <t>Depreciation of assets which existed before 1 April 2015 (ie assets included in wholesale RCV) wholly or principally used by retail (as defined in paragraph 2.1 of RAG 2), split between residential unmeasured customers (as defined in paragraph 3.1 of RAG 2) in receipt of water only, sewerage only and combined water and sewerage services respectively from the company. 
We will continue to collect this information for historical years (ie up to 2020) as we use historical data for benchmarking purposes (see "Legacy Depreciation" within the cost assessment appendix 12 published alongside the July Consultation document for further details).
Depreciation should be reported on the same accounting basis as PR14 submissions. This figure includes amortisation of deferred credits and intangible assets.</t>
  </si>
  <si>
    <t xml:space="preserve">Depreciation charge on AMP6 or (assets that did not exist before 1 April 2015) which are used wholly or principally for the residential retail business (as defined in paragraph 2.1 of RAG 2) split between residential measured / unmeasured customers (as defined in paragraph 2.6 of RAG 2) in receipt of water only, sewerage only and combined water and sewerage services respectively from the company. 
Depreciation includes amortisation of deferred credits and fixed intangible assets.
</t>
  </si>
  <si>
    <t>Depreciation charge on AMP7 or later assets (assets that did not exist before 1 April 2020) which are used wholly or principally for the residential retail business (as defined in paragraph 2.1 of RAG 2) split between residential measured / unmeasured customers (as defined in paragraph 2.6 of RAG 2) in receipt of water only, sewerage only and combined water and sewerage services respectively from the company. 
Depreciation includes amortisation of deferred credits and fixed intangible assets.
This should include depreciation reported in table R2.</t>
  </si>
  <si>
    <r>
      <t xml:space="preserve">Total residential retail costs (opex plus depreciation, excluding third party services).  The sum of </t>
    </r>
    <r>
      <rPr>
        <sz val="10"/>
        <color rgb="FF0078C9"/>
        <rFont val="Arial"/>
        <family val="2"/>
      </rPr>
      <t>R1 lines 8, 11, 12 and 13</t>
    </r>
    <r>
      <rPr>
        <sz val="10"/>
        <rFont val="Arial"/>
        <family val="2"/>
      </rPr>
      <t xml:space="preserve">.
</t>
    </r>
  </si>
  <si>
    <t xml:space="preserve">Residential element of capital expenditure on assets principally used by retail.  It should not include any expenditure in relation to assets which are used both in retail and wholesale where wholesale is the principal use.
</t>
  </si>
  <si>
    <t>Households connected reported by customer type. Exclude void properties. The number of household customers (as defined in column 4 of APR table 2F). 
Note: this should be the average number of customers in the year calculated at least on a monthly basis. For the purposes of this table, ‘customers’ should be equal to the former June return (table 7) definition of ‘billed properties’. This is as follows:
"These are properties used as single domestic dwellings (normally occupied), receiving water for domestic purposes which are not factories, offices or commercial premises. These include cases where a single aggregate bill is issued to cover separate dwellings having individual standing charges. (In some instances the standing charge may be zero). The number of dwellings attracting an individual standing charge and not the number of bills should be counted. Exclude mixed/commercial properties and multiple household properties, e.g. blocks of flats having only one standing charge. Where companies issue an assessed charge to a property because metering is not possible or is uneconomic then these properties should be classified as unmeasured."</t>
  </si>
  <si>
    <t>The total retail operating costs of providing water efficiency services to residential customers, including: 
- Promotion of water saving initiatives
- Production of customer literature and customer awareness campaigns 
- Retro-fitting of water saving devices
- Provision of advice and devices to customers
- Water efficiency audits
- water and energy conservation, optimisation of systems, advice and investigations into usage
- Data logging</t>
  </si>
  <si>
    <r>
      <t xml:space="preserve">The retail operating costs of providing water efficiency services (as defined in </t>
    </r>
    <r>
      <rPr>
        <sz val="10"/>
        <color rgb="FF0078C9"/>
        <rFont val="Arial"/>
        <family val="2"/>
      </rPr>
      <t>R1 line 17</t>
    </r>
    <r>
      <rPr>
        <sz val="10"/>
        <rFont val="Arial"/>
        <family val="2"/>
      </rPr>
      <t>) to residential customers that are funded by the wholesale business</t>
    </r>
  </si>
  <si>
    <r>
      <t xml:space="preserve">The retail operating costs of providing water efficiency services (as defined in </t>
    </r>
    <r>
      <rPr>
        <sz val="10"/>
        <color rgb="FF0078C9"/>
        <rFont val="Arial"/>
        <family val="2"/>
      </rPr>
      <t>R1 line 17</t>
    </r>
    <r>
      <rPr>
        <sz val="10"/>
        <rFont val="Arial"/>
        <family val="2"/>
      </rPr>
      <t xml:space="preserve">) to residential customers net of any operating costs that are funded by the wholesale business. </t>
    </r>
    <r>
      <rPr>
        <sz val="10"/>
        <color rgb="FF0078C9"/>
        <rFont val="Arial"/>
        <family val="2"/>
      </rPr>
      <t>R1 line 17 minus line 18</t>
    </r>
    <r>
      <rPr>
        <sz val="10"/>
        <rFont val="Arial"/>
        <family val="2"/>
      </rPr>
      <t xml:space="preserve">.
Water efficiency services expenditure reported in </t>
    </r>
    <r>
      <rPr>
        <sz val="10"/>
        <color rgb="FF0078C9"/>
        <rFont val="Arial"/>
        <family val="2"/>
      </rPr>
      <t>R1 line 19</t>
    </r>
    <r>
      <rPr>
        <sz val="10"/>
        <rFont val="Arial"/>
        <family val="2"/>
      </rPr>
      <t xml:space="preserve"> should be included in total retail expenditure, </t>
    </r>
    <r>
      <rPr>
        <sz val="10"/>
        <color rgb="FF0078C9"/>
        <rFont val="Arial"/>
        <family val="2"/>
      </rPr>
      <t>R1 line 8</t>
    </r>
    <r>
      <rPr>
        <sz val="10"/>
        <rFont val="Arial"/>
        <family val="2"/>
      </rPr>
      <t xml:space="preserve"> above.</t>
    </r>
  </si>
  <si>
    <t>The total retail operating costs associated with residential customer side leaks, to include:
- Investigations
- Activities from enquiries relating to customer-side leaks, including site visits, the use of pipe locating equipment and any attendance on sites during excavations
- Resolution
- Activities comprising pipe repairs and replacement 
- Free leak repairs</t>
  </si>
  <si>
    <r>
      <t xml:space="preserve">The retail operating costs associated with residential customer side leaks (as defined in </t>
    </r>
    <r>
      <rPr>
        <sz val="10"/>
        <color rgb="FF0078C9"/>
        <rFont val="Arial"/>
        <family val="2"/>
      </rPr>
      <t>R1 line 20)</t>
    </r>
    <r>
      <rPr>
        <sz val="10"/>
        <rFont val="Arial"/>
        <family val="2"/>
      </rPr>
      <t xml:space="preserve"> that are funded by the wholesale business</t>
    </r>
  </si>
  <si>
    <r>
      <t xml:space="preserve">The retail operating costs associated with residential customer side leaks (as defined in </t>
    </r>
    <r>
      <rPr>
        <sz val="10"/>
        <color rgb="FF0078C9"/>
        <rFont val="Arial"/>
        <family val="2"/>
      </rPr>
      <t>R1 line 20</t>
    </r>
    <r>
      <rPr>
        <sz val="10"/>
        <rFont val="Arial"/>
        <family val="2"/>
      </rPr>
      <t xml:space="preserve">) net of any operating costs that are funded by the wholesale business. </t>
    </r>
    <r>
      <rPr>
        <sz val="10"/>
        <color rgb="FF0078C9"/>
        <rFont val="Arial"/>
        <family val="2"/>
      </rPr>
      <t>R1 line 20 minus line 21</t>
    </r>
    <r>
      <rPr>
        <sz val="10"/>
        <rFont val="Arial"/>
        <family val="2"/>
      </rPr>
      <t xml:space="preserve">.
Customer side leaks expenditure reported in </t>
    </r>
    <r>
      <rPr>
        <sz val="10"/>
        <color rgb="FF0078C9"/>
        <rFont val="Arial"/>
        <family val="2"/>
      </rPr>
      <t>R1 line 22</t>
    </r>
    <r>
      <rPr>
        <sz val="10"/>
        <rFont val="Arial"/>
        <family val="2"/>
      </rPr>
      <t xml:space="preserve"> should be included in total retail expenditure, </t>
    </r>
    <r>
      <rPr>
        <sz val="10"/>
        <color rgb="FF0078C9"/>
        <rFont val="Arial"/>
        <family val="2"/>
      </rPr>
      <t>R1 line 8</t>
    </r>
    <r>
      <rPr>
        <sz val="10"/>
        <rFont val="Arial"/>
        <family val="2"/>
      </rPr>
      <t xml:space="preserve"> above.</t>
    </r>
  </si>
  <si>
    <r>
      <t xml:space="preserve">The retail operating costs of providing water efficiency services to residential customers plus the total retail operating costs associated with residential customer-side leaks net of those funded by wholesale. </t>
    </r>
    <r>
      <rPr>
        <sz val="10"/>
        <color rgb="FF0078C9"/>
        <rFont val="Arial"/>
        <family val="2"/>
      </rPr>
      <t>R1 line 19 plus line 22</t>
    </r>
    <r>
      <rPr>
        <sz val="10"/>
        <rFont val="Arial"/>
        <family val="2"/>
      </rPr>
      <t xml:space="preserve">.
Expenditure reported in </t>
    </r>
    <r>
      <rPr>
        <sz val="10"/>
        <color rgb="FF0078C9"/>
        <rFont val="Arial"/>
        <family val="2"/>
      </rPr>
      <t>R1 line 23</t>
    </r>
    <r>
      <rPr>
        <sz val="10"/>
        <rFont val="Arial"/>
        <family val="2"/>
      </rPr>
      <t xml:space="preserve"> should be included in total retail expenditure, </t>
    </r>
    <r>
      <rPr>
        <sz val="10"/>
        <color rgb="FF0078C9"/>
        <rFont val="Arial"/>
        <family val="2"/>
      </rPr>
      <t>R1 line 8</t>
    </r>
    <r>
      <rPr>
        <sz val="10"/>
        <rFont val="Arial"/>
        <family val="2"/>
      </rPr>
      <t xml:space="preserve"> above.</t>
    </r>
  </si>
  <si>
    <t>Where a legacy asset (asset existing before 31 March 2015) is principally used by wholesale, the capex and depreciation should be recorded in wholesale with a recharge made to household retail to reflect the proportion of the asset used by residential retail. The recharge to residential retail should be recorded in this line. Companies should state in their table commentary how much of this recharge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</si>
  <si>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 legacy asset (asset existing before 31 March 2015) is principally used by retail, the capex and depreciation should be recorded in retail with a recharge made to wholesale to reflect the proportion of the asset used by wholesale. The corresponding income to residential retail should be recorded in this line. Companies should state in their table commentary how much of this income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</si>
  <si>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an AMP6 or later asset (acquired after 1 April 2015) is principally used by wholesale, the capex and depreciation should be recorded in wholesale with a recharge made to household retail to reflect the proportion of the asset used by residential retail. The recharge to residential retail should be recorded in this line. Companies should state in their table commentary how much of this recharge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</si>
  <si>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an AMP6 or later asset (acquired after 1 April 2015) is principally used by retail, the capex and depreciation should be recorded in retail with a recharge made to wholesale to reflect the proportion of the asset used by wholesale. The corresponding income to residential retail should be recorded in this line. Companies should state in their table commentary how much of this income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</si>
  <si>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Additional guidance for table commentary</t>
  </si>
  <si>
    <t xml:space="preserve">Please provide detail in your BPDT commentary to explain the underlying calculations and assumptions for depreciation on legacy assets existing at 31 March 2015 including: original capex value of the assets, assumed asset life (both the original asset life and the remaining asset life within the PR19 period), method of depreciation and end value of the assets.
</t>
  </si>
  <si>
    <t>Please provide detail in your BPDT commentary to explain the underlying calculations and assumptions for depreciation on assets acquired during the PR14 period including: capex value of the asset, assumed asset life (both the original asset life and the remaining asset life within the PR19 period), method of depreciation and end value of the assets.</t>
  </si>
  <si>
    <t>Please provide detail in your BPDT commentary to explain the underlying calculations and assumptions for depreciation on assets planned after 1 April 2020 including: capex value of the asset, assumed asset life, method of depreciation and end value of the assets.</t>
  </si>
  <si>
    <t>Notes</t>
  </si>
  <si>
    <t>1. Changes are marked in red</t>
  </si>
  <si>
    <t>2. We haven't updated for 18/19 APR and are happy for Ofwat to overwrite BP forecats with actual data.  Noting that differences caused by the mid-year licence change do not have a material effect.</t>
  </si>
  <si>
    <t xml:space="preserve">WS1, WS2, WWS1, WWS2 and R1 </t>
  </si>
  <si>
    <t>Outcomes data tables</t>
  </si>
  <si>
    <t>3. Commentary for each table is provided in the following locations</t>
  </si>
  <si>
    <t>App26 within chapter 2.1 Risk and Return</t>
  </si>
  <si>
    <t xml:space="preserve">App26 - RoRE Scenarios </t>
  </si>
  <si>
    <t>Severn Trent England</t>
  </si>
  <si>
    <t>Validation checks</t>
  </si>
  <si>
    <t>Revenue for a high RORE case (pre tax adjustment)</t>
  </si>
  <si>
    <t>All inputs should be positive,  or if not relevant,  put zero</t>
  </si>
  <si>
    <t>Water network plus total revenue impact ~ High RoRE case (pre tax adjustment)</t>
  </si>
  <si>
    <t>APP26001HC</t>
  </si>
  <si>
    <t>All inputs should be positive; if the item is not relevant, input zero</t>
  </si>
  <si>
    <t>Water network plus water trading incentive export revenue impact ~ High RoRE case (pre tax adjustment)</t>
  </si>
  <si>
    <t>APP26002HC</t>
  </si>
  <si>
    <t>Water network plus water trading incentive revenue impact ~ High RoRE case (pre tax adjustment)</t>
  </si>
  <si>
    <t>APP26003HC</t>
  </si>
  <si>
    <t>Water resources total revenue impact  ~ High RoRE case (pre tax adjustment)</t>
  </si>
  <si>
    <t>APP26004HC</t>
  </si>
  <si>
    <t xml:space="preserve">Water resources water trading export revenue impact ~ High RoRE case (pre tax adjustment) </t>
  </si>
  <si>
    <t>APP26005HC</t>
  </si>
  <si>
    <t xml:space="preserve">Water resources water trading incentive revenue impact ~ High RoRE case (pre tax adjustment) </t>
  </si>
  <si>
    <t>APP26006HC</t>
  </si>
  <si>
    <t>Wastewater network plus total revenue impact  ~ High RoRE case (pre tax adjustment)</t>
  </si>
  <si>
    <t>APP26007HC</t>
  </si>
  <si>
    <t>Bioresources total revenue impact  ~ High RoRE case (pre tax adjustment)</t>
  </si>
  <si>
    <t>APP26008HC</t>
  </si>
  <si>
    <t>Dummy control total revenue impact  ~ High RoRE case (pre tax adjustment)</t>
  </si>
  <si>
    <t>APP26009HC</t>
  </si>
  <si>
    <t>Residential retail total revenue impact ~ High RoRE case (pre tax adjustment)</t>
  </si>
  <si>
    <t>APP26010HC</t>
  </si>
  <si>
    <t>Business retail total revenue impact ~ High RoRE case (pre tax adjustment)</t>
  </si>
  <si>
    <t>APP26011HC</t>
  </si>
  <si>
    <t>Revenue for a low RORE case (pre tax adjustment)</t>
  </si>
  <si>
    <t>All inputs should be negative,  or if not relevant,  put zero</t>
  </si>
  <si>
    <t>Water network plus total revenue impact ~ Low RoRE case (pre tax adjustment)</t>
  </si>
  <si>
    <t>APP26001LC</t>
  </si>
  <si>
    <t>All inputs should be negative; if the item is not relevant, input zero</t>
  </si>
  <si>
    <t>Water network plus water trading incentive export revenue impact ~ Low RoRE case (pre tax adjustment)</t>
  </si>
  <si>
    <t>APP26002LC</t>
  </si>
  <si>
    <t>Water network plus water trading incentive revenue impact ~ Low RoRE case (pre tax adjustment)</t>
  </si>
  <si>
    <t>APP26003LC</t>
  </si>
  <si>
    <t>Water resources total revenue impact  ~ Low RoRE case (pre tax adjustment)</t>
  </si>
  <si>
    <t>APP26004LC</t>
  </si>
  <si>
    <t xml:space="preserve">Water resources water trading export revenue impact ~ Low RoRE case (pre tax adjustment) </t>
  </si>
  <si>
    <t>APP26005LC</t>
  </si>
  <si>
    <t xml:space="preserve">Water resources water trading incentive revenue impact ~ Low RoRE case (pre tax adjustment) </t>
  </si>
  <si>
    <t>APP26006LC</t>
  </si>
  <si>
    <t>Wastewater network plus total revenue impact  ~ Low RoRE case (pre tax adjustment)</t>
  </si>
  <si>
    <t>APP26007LC</t>
  </si>
  <si>
    <t>Bioresources total revenue impact  ~ Low RoRE case (pre tax adjustment)</t>
  </si>
  <si>
    <t>APP26008LC</t>
  </si>
  <si>
    <t>Dummy control total revenue impact  ~ Low RoRE case (pre tax adjustment)</t>
  </si>
  <si>
    <t>APP26009LC</t>
  </si>
  <si>
    <t>Residential retail total revenue impact ~ Low RoRE case (pre tax adjustment)</t>
  </si>
  <si>
    <t>APP26010LC</t>
  </si>
  <si>
    <t>Business retail total revenue impact ~ Low RoRE case (pre tax adjustment)</t>
  </si>
  <si>
    <t>APP26011LC</t>
  </si>
  <si>
    <t>Totex for a high RORE case (pre tax adjustment)</t>
  </si>
  <si>
    <t xml:space="preserve">Water network plus expenditure  ~ High RoRE case (pre tax adjustment) </t>
  </si>
  <si>
    <t>APP26012HC</t>
  </si>
  <si>
    <t>Water network plus water trading export expenditure impact ~ High RoRE case (pre tax adjustment)</t>
  </si>
  <si>
    <t>APP26013HC</t>
  </si>
  <si>
    <t>Uncertainty mechanisms impact (water network plus) ~ High RoRE case (pre tax adjustment)</t>
  </si>
  <si>
    <t>APP26014HC</t>
  </si>
  <si>
    <t xml:space="preserve">Water network plus cost impact  ~ High RoRE case (pre tax adjustment)  </t>
  </si>
  <si>
    <t>APP26015HC</t>
  </si>
  <si>
    <t>Sum of lines 23 and 25.</t>
  </si>
  <si>
    <t>Water resources expenditure ~ High RoRE case (pre tax adjustment)</t>
  </si>
  <si>
    <t>APP26016HC</t>
  </si>
  <si>
    <t>Water resources water trading export expenditure impact ~ High RoRE case (pre tax adjustment)</t>
  </si>
  <si>
    <t>APP26017HC</t>
  </si>
  <si>
    <t>Uncertainty mechanisms impact (water resources) ~ High RoRE case (pre tax adjustment)</t>
  </si>
  <si>
    <t>APP26018HC</t>
  </si>
  <si>
    <t xml:space="preserve">Water resources cost impact ~ High RoRE case (pre tax adjustment) </t>
  </si>
  <si>
    <t>APP26019HC</t>
  </si>
  <si>
    <t>Sum of lines 27 and 29.</t>
  </si>
  <si>
    <t xml:space="preserve">Wastewater network plus expenditure ~ High RoRE case (pre tax adjustment) </t>
  </si>
  <si>
    <t>APP26020HC</t>
  </si>
  <si>
    <t>Uncertainty mechanisms impact (wastewater network plus) ~ High RoRE case (pre tax adjustment)</t>
  </si>
  <si>
    <t>APP26021HC</t>
  </si>
  <si>
    <t xml:space="preserve">Wastewater network plus cost impact ~ High RoRE case (pre tax adjustment)  </t>
  </si>
  <si>
    <t>APP26022HC</t>
  </si>
  <si>
    <t>Sum of lines 31 and 32.</t>
  </si>
  <si>
    <t xml:space="preserve">Bioresources expenditure ~ High RoRE case (pre tax adjustment) </t>
  </si>
  <si>
    <t>APP26023HC</t>
  </si>
  <si>
    <t>Uncertainty mechanisms impact (bioresources) ~ High RoRE case (pre tax adjustment)</t>
  </si>
  <si>
    <t>APP26024HC</t>
  </si>
  <si>
    <t xml:space="preserve">Bioresources cost impact ~ High RoRE case (pre tax adjustment) </t>
  </si>
  <si>
    <t>APP26025HC</t>
  </si>
  <si>
    <t>Sum of lines 34 and 35.</t>
  </si>
  <si>
    <t xml:space="preserve">Dummy control expenditure ~ High RoRE case (pre tax adjustment) </t>
  </si>
  <si>
    <t>APP26026HC</t>
  </si>
  <si>
    <t>Uncertainty mechanisms impact (dummy control) ~ High RoRE case (pre tax adjustment)</t>
  </si>
  <si>
    <t>APP26027HC</t>
  </si>
  <si>
    <t xml:space="preserve">Dummy control cost impact ~ High RoRE case (pre tax adjustment) </t>
  </si>
  <si>
    <t>APP26028HC</t>
  </si>
  <si>
    <t>Sum of lines 37 and 38.</t>
  </si>
  <si>
    <t>Totex for a low RORE case (pre tax adjustment)</t>
  </si>
  <si>
    <t xml:space="preserve">Water network plus expenditure  ~ Low RoRE case (pre tax adjustment) </t>
  </si>
  <si>
    <t>APP26012LC</t>
  </si>
  <si>
    <t>Water network plus water trading export expenditure impact ~ Low RoRE case (pre tax adjustment)</t>
  </si>
  <si>
    <t>APP26013LC</t>
  </si>
  <si>
    <t>Uncertainty mechanisms impact (water network plus) ~ Low RoRE case (pre tax adjustment)</t>
  </si>
  <si>
    <t>APP26014LC</t>
  </si>
  <si>
    <t xml:space="preserve">Water network plus cost impact  ~ Low RoRE case (pre tax adjustment)  </t>
  </si>
  <si>
    <t>APP26015LC</t>
  </si>
  <si>
    <t>Sum of lines 40 and 42.</t>
  </si>
  <si>
    <t>Water resources expenditure ~ Low RoRE case (pre tax adjustment)</t>
  </si>
  <si>
    <t>APP26016LC</t>
  </si>
  <si>
    <t>Water resources water trading export expenditure impact ~ Low RoRE case (pre tax adjustment)</t>
  </si>
  <si>
    <t>APP26017LC</t>
  </si>
  <si>
    <t>Uncertainty mechanisms impact (water resources) ~ Low RoRE case (pre tax adjustment)</t>
  </si>
  <si>
    <t>APP26018LC</t>
  </si>
  <si>
    <t xml:space="preserve">Water resources cost impact ~ Low RoRE case (pre tax adjustment) </t>
  </si>
  <si>
    <t>APP26019LC</t>
  </si>
  <si>
    <t>Sum of lines 44 and 46.</t>
  </si>
  <si>
    <t xml:space="preserve">Wastewater network plus expenditure ~ Low RoRE case (pre tax adjustment) </t>
  </si>
  <si>
    <t>APP26020LC</t>
  </si>
  <si>
    <t>Uncertainty mechanisms impact (wastewater network plus) ~ Low RoRE case (pre tax adjustment)</t>
  </si>
  <si>
    <t>APP26021LC</t>
  </si>
  <si>
    <t xml:space="preserve">Wastewater network plus cost impact ~ Low RoRE case (pre tax adjustment)  </t>
  </si>
  <si>
    <t>APP26022LC</t>
  </si>
  <si>
    <t>Sum of lines 48 and 49.</t>
  </si>
  <si>
    <t xml:space="preserve">Bioresources expenditure ~ Low RoRE case (pre tax adjustment) </t>
  </si>
  <si>
    <t>APP26023LC</t>
  </si>
  <si>
    <t>Uncertainty mechanisms impact (bioresources) ~ Low RoRE case (pre tax adjustment)</t>
  </si>
  <si>
    <t>APP26024LC</t>
  </si>
  <si>
    <t xml:space="preserve">Bioresources cost impact ~ Low RoRE case (pre tax adjustment) </t>
  </si>
  <si>
    <t>APP26025LC</t>
  </si>
  <si>
    <t>Sum of lines 51 and 52.</t>
  </si>
  <si>
    <t xml:space="preserve">Dummy control expenditure ~ Low RoRE case (pre tax adjustment) </t>
  </si>
  <si>
    <t>APP26026LC</t>
  </si>
  <si>
    <t>Uncertainty mechanisms impact (dummy control) ~ Low RoRE case (pre tax adjustment)</t>
  </si>
  <si>
    <t>APP26027LC</t>
  </si>
  <si>
    <t xml:space="preserve">Dummy control cost impact ~ Low RoRE case (pre tax adjustment) </t>
  </si>
  <si>
    <t>APP26028LC</t>
  </si>
  <si>
    <t>Sum of lines 54 and 55.</t>
  </si>
  <si>
    <t>Residential retail for a high RORE case (pre tax adjustment)</t>
  </si>
  <si>
    <t>Residential retail cost impact ~ High RoRE case (pre tax adjustment)</t>
  </si>
  <si>
    <t>APP26029HC</t>
  </si>
  <si>
    <t>Uncertainty mechanisms impact (residential retail) ~ High RoRE case (pre tax adjustment)</t>
  </si>
  <si>
    <t>APP26030HC</t>
  </si>
  <si>
    <t>Residential retail cost impact ~ High RoRE case (pre tax adjustment) (Net)</t>
  </si>
  <si>
    <t>APP26031HC</t>
  </si>
  <si>
    <t>Sum of lines 57 and 58.</t>
  </si>
  <si>
    <t>F</t>
  </si>
  <si>
    <t>Residential retail for a low RORE case (pre tax adjustment)</t>
  </si>
  <si>
    <t>Residential retail cost impact ~ Low RoRE case (pre tax adjustment)</t>
  </si>
  <si>
    <t>APP26029LC</t>
  </si>
  <si>
    <t>Uncertainty mechanisms impact (residential retail) ~ Low RoRE case (pre tax adjustment)</t>
  </si>
  <si>
    <t>APP26030LC</t>
  </si>
  <si>
    <t>Residential retail cost impact ~ Low RoRE case (pre tax adjustment) (Net)</t>
  </si>
  <si>
    <t>APP26031LC</t>
  </si>
  <si>
    <t>Sum of lines 60 and 61.</t>
  </si>
  <si>
    <t>G</t>
  </si>
  <si>
    <t>Business retail for a high RORE case (pre tax adjustment)</t>
  </si>
  <si>
    <t>Business retail cost impact ~ High RoRE case (pre tax adjustment)</t>
  </si>
  <si>
    <t>APP26032HC</t>
  </si>
  <si>
    <t>H</t>
  </si>
  <si>
    <t>Business retail for a low RORE case (pre tax adjustment)</t>
  </si>
  <si>
    <t>Business retail cost impact ~ Low RoRE case (pre tax adjustment)</t>
  </si>
  <si>
    <t>APP26032LC</t>
  </si>
  <si>
    <t>I</t>
  </si>
  <si>
    <t>ODI for a high RORE case (pre tax adjustment)</t>
  </si>
  <si>
    <t>Total water network plus outcome delivery incentives (ODI) impact ~ High RoRE case (pre tax adjustment)</t>
  </si>
  <si>
    <t>APP26033HC</t>
  </si>
  <si>
    <t>Total water resources outcome delivery incentives (ODI) impact ~ High RoRE case (pre tax adjustment)</t>
  </si>
  <si>
    <t>APP26034HC</t>
  </si>
  <si>
    <t>Total wastewater network plus outcome delivery incentives (ODI) impact ~ High RoRE case (pre tax adjustment)</t>
  </si>
  <si>
    <t>APP26035HC</t>
  </si>
  <si>
    <t>Total bioresources outcome delivery incentives (ODI) impact ~ High RoRE case (pre tax adjustment)</t>
  </si>
  <si>
    <t>APP26036HC</t>
  </si>
  <si>
    <t>Total dummy control outcome delivery incentives (ODI) impact ~ High RoRE case (pre tax adjustment)</t>
  </si>
  <si>
    <t>APP26037HC</t>
  </si>
  <si>
    <t>Total residential retail outcome delivery incentives (ODI) impact  ~ High RoRE case (pre tax adjustment)</t>
  </si>
  <si>
    <t>APP26038HC</t>
  </si>
  <si>
    <t>J</t>
  </si>
  <si>
    <t>ODI for a low RORE case (pre tax adjustment)</t>
  </si>
  <si>
    <t>Total water network plus outcome delivery incentives (ODI) impact ~ Low RoRE case (pre tax adjustment)</t>
  </si>
  <si>
    <t>APP26033LC</t>
  </si>
  <si>
    <t>Total water resources outcome delivery incentives (ODI) impact ~ Low RoRE case (pre tax adjustment)</t>
  </si>
  <si>
    <t>APP26034LC</t>
  </si>
  <si>
    <t>Total wastewater network plus outcome delivery incentives (ODI) impact ~ Low RoRE case (pre tax adjustment)</t>
  </si>
  <si>
    <t>APP26035LC</t>
  </si>
  <si>
    <t>Total bioresources outcome delivery incentives (ODI) impact ~ Low RoRE case (pre tax adjustment)</t>
  </si>
  <si>
    <t>APP26036LC</t>
  </si>
  <si>
    <t>Total dummy control outcome delivery incentives (ODI) impact ~ Low RoRE case (pre tax adjustment)</t>
  </si>
  <si>
    <t>APP26037LC</t>
  </si>
  <si>
    <t>Total residential retail outcome delivery incentives (ODI) impact  ~ Low RoRE case (pre tax adjustment)</t>
  </si>
  <si>
    <t>APP26038LC</t>
  </si>
  <si>
    <t>K</t>
  </si>
  <si>
    <t>WaterworCX  for a high RORE case (pre tax adjustment)</t>
  </si>
  <si>
    <t>C-MeX impact residential retail ~ High RoRE case (pre tax adjustment)</t>
  </si>
  <si>
    <t>APP26039HC</t>
  </si>
  <si>
    <t>D-MeX impact water network plus ~ High RoRE case (pre tax adjustment)</t>
  </si>
  <si>
    <t>APP26040HC</t>
  </si>
  <si>
    <t>D-MeX impact wastewater network plus ~ High RoRE case (pre tax adjustment)</t>
  </si>
  <si>
    <t>APP26041HC</t>
  </si>
  <si>
    <t>L</t>
  </si>
  <si>
    <t>WaterworCX  for a low RORE case (pre tax adjustment)</t>
  </si>
  <si>
    <t>C-MeX impact residential retail ~ Low RoRE case (pre tax adjustment)</t>
  </si>
  <si>
    <t>APP26039LC</t>
  </si>
  <si>
    <t>D-MeX impact water network plus ~ Low RoRE case (pre tax adjustment)</t>
  </si>
  <si>
    <t>APP26040LC</t>
  </si>
  <si>
    <t>D-MeX impact wastewater network plus ~ Low RoRE case (pre tax adjustment)</t>
  </si>
  <si>
    <t>APP26041LC</t>
  </si>
  <si>
    <t>M</t>
  </si>
  <si>
    <t>Financing performance ~ cost of new debt for a high RORE case (pre tax adjustment)</t>
  </si>
  <si>
    <t>Water network plus financing impact ~ High RoRE case (pre tax adjustment)</t>
  </si>
  <si>
    <t>APP26042HC</t>
  </si>
  <si>
    <t>Water resources financing impact  ~ High RoRE case (pre tax adjustment)</t>
  </si>
  <si>
    <t>APP26043HC</t>
  </si>
  <si>
    <t>Wastewater network plus financing impact  ~ High RoRE case (pre tax adjustment)</t>
  </si>
  <si>
    <t>APP26044HC</t>
  </si>
  <si>
    <t>Bioresources financing impact  ~ High RoRE case (pre tax adjustment)</t>
  </si>
  <si>
    <t>APP26045HC</t>
  </si>
  <si>
    <t>Dummy control financing impact  ~ High RoRE case (pre tax adjustment)</t>
  </si>
  <si>
    <t>APP26046HC</t>
  </si>
  <si>
    <t>N</t>
  </si>
  <si>
    <t>Financing performance ~ cost of new debt for a low RORE case (pre tax adjustment)</t>
  </si>
  <si>
    <t>Water network plus financing impact ~ Low RoRE case (pre tax adjustment)</t>
  </si>
  <si>
    <t>APP26042LC</t>
  </si>
  <si>
    <t>Water resources financing impact  ~ Low RoRE case (pre tax adjustment)</t>
  </si>
  <si>
    <t>APP26043LC</t>
  </si>
  <si>
    <t>Wastewater network plus financing impact  ~ Low RoRE case (pre tax adjustment)</t>
  </si>
  <si>
    <t>APP26044LC</t>
  </si>
  <si>
    <t>Bioresources financing impact  ~ Low RoRE case (pre tax adjustment)</t>
  </si>
  <si>
    <t>APP26045LC</t>
  </si>
  <si>
    <t>Dummy control financing impact  ~ Low RoRE case (pre tax adjustment)</t>
  </si>
  <si>
    <t>APP26046LC</t>
  </si>
  <si>
    <t>O</t>
  </si>
  <si>
    <t>Tax rate</t>
  </si>
  <si>
    <t>Corporation tax rate</t>
  </si>
  <si>
    <t>A3026_CPY</t>
  </si>
  <si>
    <t>%</t>
  </si>
  <si>
    <t>Copied from App29 line 88.</t>
  </si>
  <si>
    <t>Dummy control tax rate</t>
  </si>
  <si>
    <t>APP26049</t>
  </si>
  <si>
    <t>The lines below in Blocks A1 to N1 are all calculated cells that apply corporation tax included in line 93</t>
  </si>
  <si>
    <t>A1</t>
  </si>
  <si>
    <t>Revenue for a high RORE case (post tax adjustment)</t>
  </si>
  <si>
    <t>Water network plus total revenue impact ~ High RoRE case (post tax adjustment)</t>
  </si>
  <si>
    <t>APP26A001HC</t>
  </si>
  <si>
    <t>Pre tax figure from lines in block A divided by 1 minus corporation tax in line 95.</t>
  </si>
  <si>
    <t>Water network plus water trading incentive export revenue impact ~ High RoRE case (post tax adjustment)</t>
  </si>
  <si>
    <t>APP26A002HC</t>
  </si>
  <si>
    <t>Water network plus water trading incentive revenue impact ~ High RoRE case (post tax adjustment)</t>
  </si>
  <si>
    <t>APP26A003HC</t>
  </si>
  <si>
    <t>Water resources total revenue impact  ~ High RoRE case (post tax adjustment)</t>
  </si>
  <si>
    <t>APP26A004HC</t>
  </si>
  <si>
    <t xml:space="preserve">Water resources water trading export revenue impact ~ High RoRE case (post tax adjustment) </t>
  </si>
  <si>
    <t>APP26A005HC</t>
  </si>
  <si>
    <t xml:space="preserve">Water resources water trading incentive revenue impact ~ High RoRE case (post tax adjustment) </t>
  </si>
  <si>
    <t>APP26A006HC</t>
  </si>
  <si>
    <t>Wastewater network plus total revenue impact  ~ High RoRE case (post tax adjustment)</t>
  </si>
  <si>
    <t>APP26A007HC</t>
  </si>
  <si>
    <t>Bioresources total revenue impact  ~ High RoRE case (post tax adjustment)</t>
  </si>
  <si>
    <t>APP26A008HC</t>
  </si>
  <si>
    <t>Dummy control total revenue impact  ~ High RoRE case (post tax adjustment)</t>
  </si>
  <si>
    <t>APP26A009HC</t>
  </si>
  <si>
    <t>Residential retail total revenue impact ~ High RoRE case (post tax adjustment)</t>
  </si>
  <si>
    <t>APP26A010HC</t>
  </si>
  <si>
    <t>Business retail total revenue impact ~ High RoRE case (post tax adjustment)</t>
  </si>
  <si>
    <t>APP26A011HC</t>
  </si>
  <si>
    <t>B1</t>
  </si>
  <si>
    <t>Revenue for a low RORE case (post tax adjustment)</t>
  </si>
  <si>
    <t>Water network plus total revenue impact ~ Low RoRE case (post tax adjustment)</t>
  </si>
  <si>
    <t>APP26A001LC</t>
  </si>
  <si>
    <t>Pre tax figure from lines in block B divided by 1 minus corporation tax in line 95.</t>
  </si>
  <si>
    <t>Water network plus water trading incentive export revenue impact ~ Low RoRE case (post tax adjustment)</t>
  </si>
  <si>
    <t>APP26A002LC</t>
  </si>
  <si>
    <t>Water network plus water trading incentive revenue impact ~ Low RoRE case (post tax adjustment)</t>
  </si>
  <si>
    <t>APP26A003LC</t>
  </si>
  <si>
    <t>Water resources total revenue impact  ~ Low RoRE case (post tax adjustment)</t>
  </si>
  <si>
    <t>APP26A004LC</t>
  </si>
  <si>
    <t xml:space="preserve">Water resources water trading export revenue impact ~ Low RoRE case (post tax adjustment) </t>
  </si>
  <si>
    <t>APP26A005LC</t>
  </si>
  <si>
    <t xml:space="preserve">Water resources water trading incentive revenue impact ~ Low RoRE case (post tax adjustment) </t>
  </si>
  <si>
    <t>APP26A006LC</t>
  </si>
  <si>
    <t>Wastewater network plus total revenue impact  ~ Low RoRE case (post tax adjustment)</t>
  </si>
  <si>
    <t>APP26A007LC</t>
  </si>
  <si>
    <t>Bioresources total revenue impact  ~ Low RoRE case (post tax adjustment)</t>
  </si>
  <si>
    <t>APP26A008LC</t>
  </si>
  <si>
    <t>Dummy control total revenue impact  ~ Low RoRE case (post tax adjustment)</t>
  </si>
  <si>
    <t>APP26A009LC</t>
  </si>
  <si>
    <t>Residential retail total revenue impact ~ Low RoRE case (post tax adjustment)</t>
  </si>
  <si>
    <t>APP26A010LC</t>
  </si>
  <si>
    <t>Business retail total revenue impact ~ Low RoRE case (post tax adjustment)</t>
  </si>
  <si>
    <t>APP26A011LC</t>
  </si>
  <si>
    <t>C1</t>
  </si>
  <si>
    <t>Totex for a high RORE case (post tax adjustment)</t>
  </si>
  <si>
    <t xml:space="preserve">Water network plus expenditure  ~ High RoRE case (post tax adjustment) </t>
  </si>
  <si>
    <t>APP26A012HC</t>
  </si>
  <si>
    <t>Pre tax figure from lines in block C divided by 1 minus corporation tax in line 95.</t>
  </si>
  <si>
    <t>Water network plus water trading export expenditure impact ~ High RoRE case (post tax adjustment)</t>
  </si>
  <si>
    <t>APP26A013HC</t>
  </si>
  <si>
    <t>Uncertainty mechanisms impact (water network plus) ~ High RoRE case (post tax adjustment)</t>
  </si>
  <si>
    <t>APP26A014HC</t>
  </si>
  <si>
    <t xml:space="preserve">Water network plus cost impact  ~ High RoRE case (post tax adjustment) (Net) </t>
  </si>
  <si>
    <t>APP26A015HC</t>
  </si>
  <si>
    <t>Sum of lines 119 and 121.</t>
  </si>
  <si>
    <t>Water resources expenditure ~ High RoRE case (post tax adjustment)</t>
  </si>
  <si>
    <t>APP26A016HC</t>
  </si>
  <si>
    <t>Water resources water trading export expenditure impact ~ High RoRE case (post tax adjustment)</t>
  </si>
  <si>
    <t>APP26A017HC</t>
  </si>
  <si>
    <t>Uncertainty mechanisms impact (water resources) ~ High RoRE case (post tax adjustment)</t>
  </si>
  <si>
    <t>APP26A018HC</t>
  </si>
  <si>
    <t>Water resources cost impact ~ High RoRE case (post tax adjustment) (Net)</t>
  </si>
  <si>
    <t>APP26A019HC</t>
  </si>
  <si>
    <t>Sum of lines 123 and 125.</t>
  </si>
  <si>
    <t xml:space="preserve">Wastewater network plus expenditure ~ High RoRE case (post tax adjustment) </t>
  </si>
  <si>
    <t>APP26A020HC</t>
  </si>
  <si>
    <t>Uncertainty mechanisms impact (wastewater network plus) ~ High RoRE case (post tax adjustment)</t>
  </si>
  <si>
    <t>APP26A021HC</t>
  </si>
  <si>
    <t xml:space="preserve">Wastewater network plus cost impact ~ High RoRE case (post tax adjustment) (Net) </t>
  </si>
  <si>
    <t>APP26A022HC</t>
  </si>
  <si>
    <t>Sum of lines 127 and 128.</t>
  </si>
  <si>
    <t xml:space="preserve">Bioresources expenditure ~ High RoRE case (post tax adjustment) </t>
  </si>
  <si>
    <t>APP26A023HC</t>
  </si>
  <si>
    <t>Uncertainty mechanisms impact (bioresources) ~ High RoRE case (post tax adjustment)</t>
  </si>
  <si>
    <t>APP26A024HC</t>
  </si>
  <si>
    <t>Bioresources cost impact ~ High RoRE case (post tax adjustment) (Net)</t>
  </si>
  <si>
    <t>APP26A025HC</t>
  </si>
  <si>
    <t>Sum of lines 130 and 131.</t>
  </si>
  <si>
    <t xml:space="preserve">Dummy control expenditure ~ High RoRE case (post tax adjustment) </t>
  </si>
  <si>
    <t>APP26A026HC</t>
  </si>
  <si>
    <t>Uncertainty mechanisms impact (dummy control) ~ High RoRE case (post tax adjustment)</t>
  </si>
  <si>
    <t>APP26A027HC</t>
  </si>
  <si>
    <t>Dummy control cost impact ~ High RoRE case (post tax adjustment) (Net)</t>
  </si>
  <si>
    <t>APP26A028HC</t>
  </si>
  <si>
    <t>Sum of lines 133 and 134.</t>
  </si>
  <si>
    <t>D1</t>
  </si>
  <si>
    <t>Totex for a low RORE case (post tax adjustment)</t>
  </si>
  <si>
    <t xml:space="preserve">Water network plus expenditure  ~ Low RoRE case (post tax adjustment) </t>
  </si>
  <si>
    <t>APP26A012LC</t>
  </si>
  <si>
    <t>Pre tax figure from lines in block D divided by 1 minus corporation tax in line 95.</t>
  </si>
  <si>
    <t>Water network plus water trading export expenditure impact ~ Low RoRE case (post tax adjustment)</t>
  </si>
  <si>
    <t>APP26A013LC</t>
  </si>
  <si>
    <t>Uncertainty mechanisms impact (water network plus) ~ Low RoRE case (post tax adjustment)</t>
  </si>
  <si>
    <t>APP26A014LC</t>
  </si>
  <si>
    <t xml:space="preserve">Water network plus cost impact  ~ Low RoRE case (post tax adjustment) (Net) </t>
  </si>
  <si>
    <t>APP26A015LC</t>
  </si>
  <si>
    <t>Sum of lines 136 and 138.</t>
  </si>
  <si>
    <t>Water resources expenditure ~ Low RoRE case (post tax adjustment)</t>
  </si>
  <si>
    <t>APP26A016LC</t>
  </si>
  <si>
    <t>Water resources water trading export expenditure impact ~ Low RoRE case (post tax adjustment)</t>
  </si>
  <si>
    <t>APP26A017LC</t>
  </si>
  <si>
    <t>Uncertainty mechanisms impact (water resources) ~ Low RoRE case (post tax adjustment)</t>
  </si>
  <si>
    <t>APP26A018LC</t>
  </si>
  <si>
    <t>Water resources cost impact ~ Low RoRE case (post tax adjustment) (Net)</t>
  </si>
  <si>
    <t>APP26A019LC</t>
  </si>
  <si>
    <t>Sum of lines 140 and 142.</t>
  </si>
  <si>
    <t xml:space="preserve">Wastewater network plus expenditure ~ Low RoRE case (post tax adjustment) </t>
  </si>
  <si>
    <t>APP26A020LC</t>
  </si>
  <si>
    <t>Uncertainty mechanisms impact (wastewater network plus) ~ Low RoRE case (post tax adjustment)</t>
  </si>
  <si>
    <t>APP26A021LC</t>
  </si>
  <si>
    <t xml:space="preserve">Wastewater network plus cost impact ~ Low RoRE case (post tax adjustment) (Net) </t>
  </si>
  <si>
    <t>APP26A022LC</t>
  </si>
  <si>
    <t>Sum of lines 144 and 145.</t>
  </si>
  <si>
    <t xml:space="preserve">Bioresources expenditure ~ Low RoRE case (post tax adjustment) </t>
  </si>
  <si>
    <t>APP26A023LC</t>
  </si>
  <si>
    <t>Uncertainty mechanisms impact (bioresources) ~ Low RoRE case (post tax adjustment)</t>
  </si>
  <si>
    <t>APP26A024LC</t>
  </si>
  <si>
    <t>Bioresources cost impact ~ Low RoRE case (post tax adjustment) (Net)</t>
  </si>
  <si>
    <t>APP26A025LC</t>
  </si>
  <si>
    <t>Sum of lines 147 and 148.</t>
  </si>
  <si>
    <t xml:space="preserve">Dummy control expenditure ~ Low RoRE case (post tax adjustment) </t>
  </si>
  <si>
    <t>APP26A026LC</t>
  </si>
  <si>
    <t>Uncertainty mechanisms impact (dummy control) ~ Low RoRE case (post tax adjustment)</t>
  </si>
  <si>
    <t>APP26A027LC</t>
  </si>
  <si>
    <t>Dummy control cost impact ~ Low RoRE case (post tax adjustment) (Net)</t>
  </si>
  <si>
    <t>APP26A028LC</t>
  </si>
  <si>
    <t>Sum of lines 150 and 151.</t>
  </si>
  <si>
    <t>E1</t>
  </si>
  <si>
    <t>Residential retail for a high RORE case (post tax adjustment)</t>
  </si>
  <si>
    <t>Residential retail cost impact ~ High RoRE case (post tax adjustment)</t>
  </si>
  <si>
    <t>APP26A029HC</t>
  </si>
  <si>
    <t>Pre tax figure from lines in block E divided by 1 minus corporation tax in line 95.</t>
  </si>
  <si>
    <t>Uncertainty mechanisms impact (residential retail) ~ High RoRE case (post tax adjustment)</t>
  </si>
  <si>
    <t>APP26A030HC</t>
  </si>
  <si>
    <t>Residential retail cost impact ~ High RoRE case (post tax adjustment) (Net)</t>
  </si>
  <si>
    <t>APP26A031HC</t>
  </si>
  <si>
    <t>Sum of lines 153 and 154.</t>
  </si>
  <si>
    <t>F1</t>
  </si>
  <si>
    <t>Residential retail for a low RORE case (post tax adjustment)</t>
  </si>
  <si>
    <t>Residential retail cost impact ~ Low RoRE case (post tax adjustment)</t>
  </si>
  <si>
    <t>APP26A029LC</t>
  </si>
  <si>
    <t>Pre tax figure from lines in block F divided by 1 minus corporation tax in line 95.</t>
  </si>
  <si>
    <t>Uncertainty mechanisms impact (residential retail) ~ Low RoRE case (post tax adjustment)</t>
  </si>
  <si>
    <t>APP26A030LC</t>
  </si>
  <si>
    <t>Residential retail cost impact ~ Low RoRE case (post tax adjustment) (Net)</t>
  </si>
  <si>
    <t>APP26A031LC</t>
  </si>
  <si>
    <t>Sum of lines 156 and 157.</t>
  </si>
  <si>
    <t>G1</t>
  </si>
  <si>
    <t>Business retail for a high RORE case (post tax adjustment)</t>
  </si>
  <si>
    <t>Business retail cost impact ~ High RoRE case (post tax adjustment)</t>
  </si>
  <si>
    <t>APP26A032HC</t>
  </si>
  <si>
    <t>Pre tax figure from line in block G divided by 1 minus corporation tax in line 95.</t>
  </si>
  <si>
    <t>H1</t>
  </si>
  <si>
    <t>Business retail for a low RORE case (post tax adjustment)</t>
  </si>
  <si>
    <t>Business retail cost impact ~ Low RoRE case (post tax adjustment)</t>
  </si>
  <si>
    <t>APP26A032LC</t>
  </si>
  <si>
    <t>Pre tax figure from line in block H divided by 1 minus corporation tax in line 95.</t>
  </si>
  <si>
    <t>I1</t>
  </si>
  <si>
    <t>ODI for a high RORE case (post tax adjustment)</t>
  </si>
  <si>
    <t>Total water network plus outcome delivery incentives (ODI) impact ~ High RoRE case (post tax adjustment)</t>
  </si>
  <si>
    <t>APP26A033HC</t>
  </si>
  <si>
    <t>Pre tax figure from lines in block I divided by 1 minus corporation tax in line 95.</t>
  </si>
  <si>
    <t>Total water resources outcome delivery incentives (ODI) impact ~ High RoRE case (post tax adjustment)</t>
  </si>
  <si>
    <t>APP26A034HC</t>
  </si>
  <si>
    <t>Total wastewater network plus outcome delivery incentives (ODI) impact ~ High RoRE case (post tax adjustment)</t>
  </si>
  <si>
    <t>APP26A035HC</t>
  </si>
  <si>
    <t>Total bioresources outcome delivery incentives (ODI) impact ~ High RoRE case (post tax adjustment)</t>
  </si>
  <si>
    <t>APP26A036HC</t>
  </si>
  <si>
    <t>Total dummy control outcome delivery incentives (ODI) impact ~ High RoRE case (post tax adjustment)</t>
  </si>
  <si>
    <t>APP26A037HC</t>
  </si>
  <si>
    <t>Total residential retail outcome delivery incentives (ODI) impact  ~ High RoRE case (post tax adjustment)</t>
  </si>
  <si>
    <t>APP26A038HC</t>
  </si>
  <si>
    <t>J1</t>
  </si>
  <si>
    <t>ODI for a low RORE case (post tax adjustment)</t>
  </si>
  <si>
    <t>Total water network plus outcome delivery incentives (ODI) impact ~ Low RoRE case (post tax adjustment)</t>
  </si>
  <si>
    <t>APP26A033LC</t>
  </si>
  <si>
    <t>Pre tax figure from lines in block J divided by 1 minus corporation tax in line 95.</t>
  </si>
  <si>
    <t>Total water resources outcome delivery incentives (ODI) impact ~ Low RoRE case (post tax adjustment)</t>
  </si>
  <si>
    <t>APP26A034LC</t>
  </si>
  <si>
    <t>Total wastewater network plus outcome delivery incentives (ODI) impact ~ Low RoRE case (post tax adjustment)</t>
  </si>
  <si>
    <t>APP26A035LC</t>
  </si>
  <si>
    <t>Total bioresources outcome delivery incentives (ODI) impact ~ Low RoRE case (post tax adjustment)</t>
  </si>
  <si>
    <t>APP26A036LC</t>
  </si>
  <si>
    <t>Total dummy control outcome delivery incentives (ODI) impact ~ Low RoRE case (post tax adjustment)</t>
  </si>
  <si>
    <t>APP26A037LC</t>
  </si>
  <si>
    <t>Total residential retail outcome delivery incentives (ODI) impact  ~ Low RoRE case (post tax adjustment)</t>
  </si>
  <si>
    <t>APP26A038LC</t>
  </si>
  <si>
    <t>K1</t>
  </si>
  <si>
    <t>WaterworCX  for a high RORE case (post tax adjustment)</t>
  </si>
  <si>
    <t>C-MeX impact residential retail ~ High RoRE case (post tax adjustment)</t>
  </si>
  <si>
    <t>APP26A039HC</t>
  </si>
  <si>
    <t>Pre tax figure from lines in block K divided by 1 minus corporation tax in line 95.</t>
  </si>
  <si>
    <t>D-MeX impact water network plus ~ High RoRE case (post tax adjustment)</t>
  </si>
  <si>
    <t>APP26A040HC</t>
  </si>
  <si>
    <t>D-MeX impact wastewater network plus ~ High RoRE case (post tax adjustment)</t>
  </si>
  <si>
    <t>APP26A041HC</t>
  </si>
  <si>
    <t>L1</t>
  </si>
  <si>
    <t>WaterworCX  for a low RORE case (post tax adjustment)</t>
  </si>
  <si>
    <t>C-MeX impact residential retail ~ Low RoRE case (post tax adjustment)</t>
  </si>
  <si>
    <t>APP26A039LC</t>
  </si>
  <si>
    <t>Pre tax figure from lines in block L divided by 1 minus corporation tax in line 95.</t>
  </si>
  <si>
    <t>D-MeX impact water network plus ~ Low RoRE case (post tax adjustment)</t>
  </si>
  <si>
    <t>APP26A040LC</t>
  </si>
  <si>
    <t>D-MeX impact wastewater network plus ~ Low RoRE case (post tax adjustment)</t>
  </si>
  <si>
    <t>APP26A041LC</t>
  </si>
  <si>
    <t>M1</t>
  </si>
  <si>
    <t>Financing performance ~ cost of new debt for a high RORE case (post tax adjustment)</t>
  </si>
  <si>
    <t>Water network plus financing impact ~ High RoRE case (post tax adjustment)</t>
  </si>
  <si>
    <t>APP26A042HC</t>
  </si>
  <si>
    <t>Pre tax figure from lines in block M divided by 1 minus corporation tax in line 95.</t>
  </si>
  <si>
    <t>Water resources financing impact  ~ High RoRE case (post tax adjustment)</t>
  </si>
  <si>
    <t>APP26A043HC</t>
  </si>
  <si>
    <t>Wastewater network plus financing impact  ~ High RoRE case (post tax adjustment)</t>
  </si>
  <si>
    <t>APP26A044HC</t>
  </si>
  <si>
    <t>Bioresources financing impact  ~ High RoRE case (post tax adjustment)</t>
  </si>
  <si>
    <t>APP26A045HC</t>
  </si>
  <si>
    <t>Dummy control financing impact  ~ High RoRE case (post tax adjustment)</t>
  </si>
  <si>
    <t>APP26A046HC</t>
  </si>
  <si>
    <t>N1</t>
  </si>
  <si>
    <t>Financing performance ~ cost of new debt for a low RORE case (post tax adjustment)</t>
  </si>
  <si>
    <t>Water network plus financing impact ~ Low RoRE case (post tax adjustment)</t>
  </si>
  <si>
    <t>APP26A042LC</t>
  </si>
  <si>
    <t>Pre tax figure from lines in block N divided by 1 minus corporation tax in line 95.</t>
  </si>
  <si>
    <t>Water resources financing impact  ~ Low RoRE case (post tax adjustment)</t>
  </si>
  <si>
    <t>APP26A043LC</t>
  </si>
  <si>
    <t>Wastewater network plus financing impact  ~ Low RoRE case (post tax adjustment)</t>
  </si>
  <si>
    <t>APP26A044LC</t>
  </si>
  <si>
    <t>Bioresources financing impact  ~ Low RoRE case (post tax adjustment)</t>
  </si>
  <si>
    <t>APP26A045LC</t>
  </si>
  <si>
    <t>Dummy control financing impact  ~ Low RoRE case (post tax adjustment)</t>
  </si>
  <si>
    <t>APP26A046LC</t>
  </si>
  <si>
    <t>App26 guidance and line definitions</t>
  </si>
  <si>
    <t xml:space="preserve">This table outlines the scenario data required as a result of running both a high and low case as variants of the main business plan. Unless specified otherwise, all figures in this table should be recorded as the change relative to the base case. Futher information on table completion can be found in the guidance on Business plan data tables.
The blocks in the table in which data should be entered are blocks A to N plus block O. All monetary values should be the pre tax figure e.g the ODI figure should be the figure earned/incurred before any tax effects are taken into account.
In practice ODIs may be in period, through revenue in the next AMP or through RCV . However, for the purpose of RoRE scenarios, you should assume that the impact of ODIs is  in the year in which they are earned/incurred not when they are paid /recovered. This figure will then be grossed up for tax in the table on this basis.
Blocks A1 to N1 then automatically gross up the before tax figures using the tax rate in block O.
Blocks A, B, G, H, I, J ,K, L, M &amp; N, and lines 24, 26, 28, 30, 33, 36, 39, 41, 43, 45, 47, 50, 53, 56, 59 and 62 are inputs to the financial model.
                                                                                                                                                                                                                                                                                                                                                </t>
  </si>
  <si>
    <t>Blocks A and B Revenue for a high and low RORE case (pre tax adjustment)</t>
  </si>
  <si>
    <t>1,12</t>
  </si>
  <si>
    <t>Water network plus total revenue impact: Scenario impact on annual water network plus revenue before tax - excluding impact of incentive adjustments (including those for Water trading). The sign convention is that outperformance against the base case should be positive and underperformance negative.</t>
  </si>
  <si>
    <t>2,13</t>
  </si>
  <si>
    <t xml:space="preserve">Water network plus water trading export revenue impact. This line should reflect the incremental revenue due to changes in water exports resulting from the scenario. The sign convention is that outperformance against the base case should be positive and underperformance negative. </t>
  </si>
  <si>
    <t>3,14</t>
  </si>
  <si>
    <t xml:space="preserve">Water network plus water trading export incentive impact. This line should reflect the value of the incremental export incentive due to changes in water exports resulting from the scenario. The sign convention is that outperformance against the base case should be positive and underperformance negative. </t>
  </si>
  <si>
    <t>4,15</t>
  </si>
  <si>
    <t>Water resources total revenue impact: Scenario impact on annual water resources revenue before tax - excluding impact of incentive adjustments (including those for Water trading). The sign convention is that outperformance against the base case should be positive and underperformance negative.</t>
  </si>
  <si>
    <t>5,16</t>
  </si>
  <si>
    <t>Water resources water trading export revenue impact. This line should reflect the incremental revenue due to changes in water exports resulting from the scenario  The sign convention is that outperformance against the base case should be positive and underperformance negative.</t>
  </si>
  <si>
    <t>6,17</t>
  </si>
  <si>
    <t xml:space="preserve">Water resources water trading export incentive impact. This line should reflect the value of the incremental export incentive due to changes in water exports resulting from the scenario. The sign convention is that outperformance against the base case should be positive and underperformance negative. </t>
  </si>
  <si>
    <t>7,18</t>
  </si>
  <si>
    <t>Wastewater network plus total revenue impact: Scenario impact on annual Wastewater network plus revenue before tax - excluding impact of incentive adjustments. The sign convention is that outperformance against the base case should be positive and underperformance negative.</t>
  </si>
  <si>
    <t>8,19</t>
  </si>
  <si>
    <t>Bioresources total revenue impact: Scenario impact on annual bioresources water revenue before tax  - excluding impact of incentive adjustments. The sign convention is that outperformance against the base case should be positive and underperformance negative.</t>
  </si>
  <si>
    <t>9, 20</t>
  </si>
  <si>
    <t>Dummy control revenue</t>
  </si>
  <si>
    <t>10,21</t>
  </si>
  <si>
    <t>Residential retail total revenue impact: Scenario impact on annual Residential retail revenue - excluding impact of incentive adjustments. The sign convention is that outperformance against the base case should be positive and underperformance negative.</t>
  </si>
  <si>
    <t>11,22</t>
  </si>
  <si>
    <t>Business retail total revenue impact: Scenario impact on annual Business retail revenue  - excluding impact of incentive adjustments. The sign convention is that outperformance against the base case should be positive and underperformance negative</t>
  </si>
  <si>
    <t>Blocks C and D totex for a high and low RORE case (pre tax adjustment)</t>
  </si>
  <si>
    <t>23,40</t>
  </si>
  <si>
    <t xml:space="preserve">Water network plus total expenditure (Totex) impact: Scenario impact on annual water network plus expenditure (Totex). The sign conventions are that an outperformance against base Totex (high RoRE case) should be entered as a positive number, an underperformance (low RoRE case), should have a negative sign. The figure entered should be before the application of the Totex cost sharing rate i.e. the total gross impact of the scenario on Totex. App26 line 23 includes App26 line 24. App26 line 40 includes App26 line 41. </t>
  </si>
  <si>
    <t>24, 41</t>
  </si>
  <si>
    <t>Water network plus water trading export expenditure impact. This should reflect the incremental expenditure on export schemes resulting from the scenario.  Sign conventions are an increase in expenditure against the base case should be entered as a negative number, a decrease should have a positive sign.</t>
  </si>
  <si>
    <t>25, 42</t>
  </si>
  <si>
    <t xml:space="preserve">Uncertainty Mechanisms impact (Water network plus): Scenario impact on the amount that is recovered under the proposed uncertainty mechanisms, such as notified items, change protocols, etc for water.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 This figure should not include an adjustment for the Totex cost sharing rate. This adjustment, if required, should be done in the financial model   </t>
  </si>
  <si>
    <t>26, 43</t>
  </si>
  <si>
    <t>Water network plus cost impact  ~ High RoRE case (pre tax adjustment)  - calculated cell.</t>
  </si>
  <si>
    <t>27, 44</t>
  </si>
  <si>
    <t>Water resources total expenditure (Totex) impact: Scenario impact on annual water resources expenditure (Totex). The sign conventions are that an outperformance against base Totex (high RoRE case) should be entered as a positive number, an underperformance (low RoRE case) should have a negative sign. The figure entered should be before the application of the Totex cost sharing rate i.e. the total gross impact of the scenario on Totex. App26 line 27 includes App26 line 28. App26 line 44 includes App26 line 45.</t>
  </si>
  <si>
    <t>28, 45</t>
  </si>
  <si>
    <t>Water resources water trading export expenditure impact. This should reflect the incremental expenditure on export schemes resulting from the scenario.  Sign conventions are an increase in expenditure against the base case should be entered as a negative number, a decrease should have a positive sign.</t>
  </si>
  <si>
    <t>29, 46</t>
  </si>
  <si>
    <t xml:space="preserve">Uncertainty Mechanisms impact (Water resources): Scenario impact on the amount that is recovered under the proposed uncertainty mechanisms, such as notified items, change protocols, etc for Water resources.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 This figure should not include an adjustment for the Totex cost sharing rate. This adjustment, if required, can be done in the financial model.    </t>
  </si>
  <si>
    <t>30, 47</t>
  </si>
  <si>
    <t>Water resources cost impact ~ High and Low RoRE case (pre tax adjustment) - calculated cell.</t>
  </si>
  <si>
    <t>31, 48</t>
  </si>
  <si>
    <t xml:space="preserve">Wastewater network plus total expenditure (Totex) impact: Scenario impact on annual Wastewater network plus expenditure (Totex). The sign conventions are that an outperformance against base Totex (high RoRE case) should be entered as a positive number, an underperformance (low RoRE case), should have a negative sign. The figure entered should be before the application of the Totex cost sharing rate i.e. the total gross impact of the scenario on Totex.  </t>
  </si>
  <si>
    <t>32, 49</t>
  </si>
  <si>
    <t xml:space="preserve">Uncertainty Mechanisms impact (Wastewater network plus): Scenario impact on the amount that is recovered under the proposed uncertainty mechanisms, such as notified items, change protocols, etc for Wastewater.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case).This figure should not include an adjustment for the Totex cost sharing rate. This adjustment, if required, can be done in the financial model.    </t>
  </si>
  <si>
    <t>33, 50</t>
  </si>
  <si>
    <t>Wastewater network plus cost impact ~ High and Low RoRE case (pre tax adjustment) - calculated cell.</t>
  </si>
  <si>
    <t>34, 51</t>
  </si>
  <si>
    <t xml:space="preserve">Bioresources total expenditure (Totex) impact: Scenario impact on annual bioresources water expenditure (Totex). The sign conventions are that an outperformance against base Totex (high RoRE case) should be entered as a positive number, an underperformance (low RoRE case) should have a negative sign.   </t>
  </si>
  <si>
    <t>35, 52</t>
  </si>
  <si>
    <t xml:space="preserve">Uncertainty Mechanisms impact (bioresources): Scenario impact on the amount that is recovered under the proposed uncertainty mechanisms, such as notified items, change protocols, etc for bioresources.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    </t>
  </si>
  <si>
    <t>36, 53</t>
  </si>
  <si>
    <t>Bioresources cost impact ~ High and Low RoRE  (pre tax adjustment) - calculated cell.</t>
  </si>
  <si>
    <t>37, 54</t>
  </si>
  <si>
    <t xml:space="preserve">Dummy control expenditure ~ High and Low RoRE cases (pre tax adjustment) </t>
  </si>
  <si>
    <t>38, 55</t>
  </si>
  <si>
    <t>Uncertainty mechanisms impact (dummy control) ~ High and Low RoRE cases (pre tax adjustment)</t>
  </si>
  <si>
    <t>39, 56</t>
  </si>
  <si>
    <t>Dummy control cost impact ~ High and Low RoRE cases (pre tax adjustment) - calculated cell.</t>
  </si>
  <si>
    <t>Blocks E and F Residential retail for a high and low RORE case (pre tax adjustment)</t>
  </si>
  <si>
    <t>57, 60</t>
  </si>
  <si>
    <t>Residential retail cost impact: Scenario impact on total Residential retail costs. This should include both operating expenditure incurred and depreciation. Sign convention is the same as for Totex: outperformance is positive and underperformance negative.</t>
  </si>
  <si>
    <t>58, 61</t>
  </si>
  <si>
    <t xml:space="preserve">Uncertainty Mechanisms impact (Residential retail) Scenario impact on the amount that is recovered under the proposed uncertainty mechanisms, such as notified items, change protocols, etc for retail. The impact should be recorded in the year where the corresponding expenditure is recorded. The sign conventions should be opposite to those used in the Residential retail operating expendituire line. If the operating expenditure number is positive (high RoRE case) then the impact of the uncertainty mechanism should have a negative sign and a positive sign if the operating expenditure number is negative (low RoRE case).    </t>
  </si>
  <si>
    <t>59, 62</t>
  </si>
  <si>
    <t xml:space="preserve">Residential retail cost impact - calculated field </t>
  </si>
  <si>
    <t>Blocks G and H Business retail for a high and low RORE case (pre tax adjustment)</t>
  </si>
  <si>
    <t>63, 64</t>
  </si>
  <si>
    <t xml:space="preserve">Business retail cost impact. Scenario impact on Business retail costs. This should include both operating expenditure incurred and depreciation. Sign convention is the same as for Totex: outperformance is positive and underperformance negative. </t>
  </si>
  <si>
    <t>Blocks I and J ODI for a high and low RORE case (pre tax adjustment)</t>
  </si>
  <si>
    <t>65, 71</t>
  </si>
  <si>
    <t xml:space="preserve">Total water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</si>
  <si>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66, 72</t>
  </si>
  <si>
    <t xml:space="preserve">Total water resources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</si>
  <si>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67, 73</t>
  </si>
  <si>
    <t xml:space="preserve">Total wastewater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</si>
  <si>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68, 74</t>
  </si>
  <si>
    <t xml:space="preserve">Total bioresources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</si>
  <si>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69, 75</t>
  </si>
  <si>
    <t>Total dummy control outcome delivery incentives (ODI) impact excluding impact of C-MeX and D-MeX ~ High and Low RoRE cases (pre tax adjustment)</t>
  </si>
  <si>
    <t>70, 76</t>
  </si>
  <si>
    <t>Total residential retail outcome delivery incentives (ODI) impact excluding impact of C-MeX and D-MeX. The change in financial reward/penalty associated with the company's proposed ODIs resulting from the scenario impact. The reward/penalty impact should be recorded in the year in which it is earned/incurred (rather than when it is paid). Outperformance payments should be entered as positive values and underperformance penalties as negative values.</t>
  </si>
  <si>
    <t>Blocks K and L WaterworCX  for a high and low RORE case (pre tax adjustment)</t>
  </si>
  <si>
    <t>77, 80</t>
  </si>
  <si>
    <t xml:space="preserve">C-MeX impact: The change in the financial outperformance payment/underperformance penalty associated with the company's performance against the C-Mex (customer) measure due to the scenario impact. The outperformance payment/underperformance penalty should be recorded in the year in which it is earned/incurred rather than paid. Outperformance payments should be entered as positive values and underperformance penalties as negative values.  </t>
  </si>
  <si>
    <t>78, 81
79, 82</t>
  </si>
  <si>
    <t xml:space="preserve">D-MeX impact: The change in the financial outperformance payment/underperformance penalty associated with the company's performance against the D-Mex (Developer) measure due to the scenario impact. This is split into two parts: performance against network plus water and wastewater. The outperformance payment/underperformance penalty should be recorded in the year in which it is earned/incurred rather than paid. Outperformance payments should be entered as positive values and underperformance penalties as negative values.   </t>
  </si>
  <si>
    <t>Blocks M and N Financing performance ~ cost of new debt for a high and low RORE case (pre tax adjustment)</t>
  </si>
  <si>
    <t>83, 88</t>
  </si>
  <si>
    <t>Water network plus financing impact. The incremental interest expense incurred by the company net of the adjustment for the cost of debt indexation mechanism, calculated on a notional basis. The sign conventions are that an outperformance against base interest expense (high RoRE case) should be entered as a positive number, an underperformance (low RoRE case), should have a negative sign.</t>
  </si>
  <si>
    <t>84, 89</t>
  </si>
  <si>
    <t>Water resources financing impact. The incremental interest expense incurred by the company net of the adjustment for the cost of debt indexation mechanism, calculated on a notional basis. The sign conventions are that an outperformance against base interest expense (high RoRE case) should be entered as a positive number, an underperformance (low RoRE case), should have a negative sign.</t>
  </si>
  <si>
    <t>85, 90</t>
  </si>
  <si>
    <t>WasteWater network plus financing impact. The incremental interest expense incurred by the company net of the adjustment for the cost of debt indexation mechanism, calculated on a notional basis. The sign conventions are that an outperformance against base interest expense (high RoRE case) should be entered as a positive number, an underperformance (low RoRE case), should have a negative sign.</t>
  </si>
  <si>
    <t>86, 91</t>
  </si>
  <si>
    <t>Bioresources financing impact. The incremental interest expense incurred by the company net of adjustment for cost of debt indexation mechanism, calculated on a notional basis. The sign conventions are that an outperformance against base interest expense (high RoRE case) should be entered as a positive number, an underperformance (low RoRE case), should have a negative sign.</t>
  </si>
  <si>
    <t>87, 92</t>
  </si>
  <si>
    <t>Dummy control financing impact.</t>
  </si>
  <si>
    <t>Block O</t>
  </si>
  <si>
    <t>93, 94</t>
  </si>
  <si>
    <t>Corporation tax and dummy control tax rates to be used to adjust pre tax figures in blocks A to N. Corporation tax copied from App29 line 88.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</si>
</sst>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
    <numFmt numFmtId="166" formatCode="#,##0.000"/>
    <numFmt numFmtId="167" formatCode="#,##0_);\(#,##0\);&quot;-  &quot;;&quot; &quot;@&quot; &quot;"/>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5"/>
      <color theme="0"/>
      <name val="Franklin Gothic Demi"/>
      <family val="2"/>
    </font>
    <font>
      <sz val="11"/>
      <color theme="0"/>
      <name val="Franklin Gothic Demi"/>
      <family val="2"/>
    </font>
    <font>
      <sz val="15"/>
      <name val="Franklin Gothic Demi"/>
      <family val="2"/>
    </font>
    <font>
      <sz val="10"/>
      <color theme="1"/>
      <name val="Arial"/>
      <family val="2"/>
    </font>
    <font>
      <sz val="10"/>
      <color rgb="FF0078C9"/>
      <name val="Franklin Gothic Demi"/>
      <family val="2"/>
    </font>
    <font>
      <sz val="9"/>
      <color theme="1"/>
      <name val="Arial"/>
      <family val="2"/>
    </font>
    <font>
      <sz val="8"/>
      <color theme="1"/>
      <name val="Arial"/>
      <family val="2"/>
    </font>
    <font>
      <sz val="8"/>
      <color rgb="FF0078C9"/>
      <name val="Franklin Gothic Demi"/>
      <family val="2"/>
    </font>
    <font>
      <sz val="8"/>
      <name val="Arial"/>
      <family val="2"/>
    </font>
    <font>
      <sz val="9"/>
      <color theme="0"/>
      <name val="Arial"/>
      <family val="2"/>
    </font>
    <font>
      <sz val="9"/>
      <name val="Arial"/>
      <family val="2"/>
    </font>
    <font>
      <sz val="10"/>
      <color theme="1"/>
      <name val="Franklin Gothic Demi"/>
      <family val="2"/>
    </font>
    <font>
      <sz val="10"/>
      <name val="Arial"/>
      <family val="2"/>
    </font>
    <font>
      <sz val="11"/>
      <name val="Arial"/>
      <family val="2"/>
    </font>
    <font>
      <sz val="10"/>
      <name val="Franklin Gothic Demi"/>
      <family val="2"/>
    </font>
    <font>
      <sz val="11"/>
      <color rgb="FF0078C9"/>
      <name val="Franklin Gothic Demi"/>
      <family val="2"/>
    </font>
    <font>
      <sz val="10"/>
      <color rgb="FF0078C9"/>
      <name val="Arial"/>
      <family val="2"/>
    </font>
    <font>
      <sz val="10"/>
      <name val="Calibri Light"/>
      <family val="2"/>
      <scheme val="major"/>
    </font>
    <font>
      <sz val="11"/>
      <color rgb="FFFF0000"/>
      <name val="Arial"/>
      <family val="2"/>
    </font>
    <font>
      <sz val="9"/>
      <color rgb="FFFF0000"/>
      <name val="Arial"/>
      <family val="2"/>
    </font>
    <font>
      <sz val="10"/>
      <color rgb="FF000000"/>
      <name val="Arial"/>
      <family val="2"/>
    </font>
    <font>
      <sz val="10"/>
      <color rgb="FF000000"/>
      <name val="Franklin Gothic Demi"/>
      <family val="2"/>
    </font>
    <font>
      <sz val="10"/>
      <name val="Gill Sans MT"/>
      <family val="2"/>
    </font>
    <font>
      <sz val="10"/>
      <color theme="0"/>
      <name val="Gill Sans MT"/>
      <family val="2"/>
    </font>
    <font>
      <sz val="10"/>
      <color theme="1"/>
      <name val="Gill Sans MT"/>
      <family val="2"/>
    </font>
    <font>
      <b/>
      <sz val="10"/>
      <color theme="1"/>
      <name val="Gill Sans MT"/>
      <family val="2"/>
    </font>
    <font>
      <sz val="11"/>
      <color theme="1"/>
      <name val="Verdana"/>
      <family val="2"/>
    </font>
    <font>
      <sz val="10"/>
      <color theme="8"/>
      <name val="Gill Sans MT"/>
      <family val="2"/>
    </font>
    <font>
      <u/>
      <sz val="8"/>
      <color theme="1"/>
      <name val="Arial"/>
      <family val="2"/>
    </font>
    <font>
      <sz val="9"/>
      <color theme="1"/>
      <name val="Gill Sans MT"/>
      <family val="2"/>
    </font>
    <font>
      <sz val="9.5"/>
      <color theme="1"/>
      <name val="Arial"/>
      <family val="2"/>
    </font>
    <font>
      <b/>
      <sz val="10"/>
      <name val="Arial"/>
      <family val="2"/>
    </font>
    <font>
      <b/>
      <sz val="10"/>
      <color rgb="FF0078C9"/>
      <name val="Gill Sans MT"/>
      <family val="2"/>
    </font>
    <font>
      <sz val="8"/>
      <color rgb="FF000000"/>
      <name val="Arial"/>
      <family val="2"/>
    </font>
    <font>
      <sz val="9"/>
      <color rgb="FF000000"/>
      <name val="Arial"/>
      <family val="2"/>
    </font>
    <font>
      <sz val="10"/>
      <color theme="4" tint="-0.249977111117893"/>
      <name val="Arial"/>
      <family val="2"/>
    </font>
    <font>
      <sz val="10"/>
      <color theme="0"/>
      <name val="Arial"/>
      <family val="2"/>
    </font>
    <font>
      <b/>
      <sz val="10"/>
      <color theme="1"/>
      <name val="Arial"/>
      <family val="2"/>
    </font>
    <font>
      <b/>
      <sz val="9"/>
      <color theme="1"/>
      <name val="Arial"/>
      <family val="2"/>
    </font>
    <font>
      <b/>
      <sz val="8"/>
      <color theme="1"/>
      <name val="Arial"/>
      <family val="2"/>
    </font>
    <font>
      <b/>
      <sz val="9"/>
      <name val="Arial"/>
      <family val="2"/>
    </font>
    <font>
      <b/>
      <sz val="11"/>
      <color theme="1"/>
      <name val="Arial"/>
      <family val="2"/>
    </font>
    <font>
      <sz val="10"/>
      <color rgb="FFFF0000"/>
      <name val="Arial"/>
      <family val="2"/>
    </font>
    <font>
      <sz val="11"/>
      <color rgb="FFFF0000"/>
      <name val="Franklin Gothic Demi"/>
      <family val="2"/>
    </font>
  </fonts>
  <fills count="15">
    <fill>
      <patternFill patternType="none"/>
    </fill>
    <fill>
      <patternFill patternType="gray125"/>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FFF00"/>
        <bgColor indexed="64"/>
      </patternFill>
    </fill>
    <fill>
      <patternFill patternType="solid">
        <fgColor rgb="FFFE4819"/>
        <bgColor indexed="64"/>
      </patternFill>
    </fill>
    <fill>
      <patternFill patternType="solid">
        <fgColor rgb="FFFCEABF"/>
        <bgColor indexed="64"/>
      </patternFill>
    </fill>
    <fill>
      <patternFill patternType="solid">
        <fgColor rgb="FFBFDDF1"/>
        <bgColor indexed="64"/>
      </patternFill>
    </fill>
    <fill>
      <patternFill patternType="solid">
        <fgColor theme="4" tint="0.59999389629810485"/>
        <bgColor indexed="64"/>
      </patternFill>
    </fill>
    <fill>
      <patternFill patternType="solid">
        <fgColor rgb="FFF2BFE0"/>
        <bgColor indexed="64"/>
      </patternFill>
    </fill>
    <fill>
      <patternFill patternType="solid">
        <fgColor theme="9" tint="0.59999389629810485"/>
        <bgColor indexed="64"/>
      </patternFill>
    </fill>
    <fill>
      <patternFill patternType="solid">
        <fgColor rgb="FFFCEABF"/>
        <bgColor rgb="FFFF0000"/>
      </patternFill>
    </fill>
    <fill>
      <patternFill patternType="solid">
        <fgColor theme="0"/>
        <bgColor rgb="FFFF0000"/>
      </patternFill>
    </fill>
    <fill>
      <patternFill patternType="solid">
        <fgColor rgb="FFFFC9EC"/>
        <bgColor indexed="64"/>
      </patternFill>
    </fill>
  </fills>
  <borders count="103">
    <border>
      <left/>
      <right/>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medium">
        <color rgb="FF857362"/>
      </right>
      <top style="thin">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medium">
        <color rgb="FF857362"/>
      </top>
      <bottom/>
      <diagonal/>
    </border>
    <border>
      <left style="thin">
        <color rgb="FF857362"/>
      </left>
      <right style="medium">
        <color rgb="FF857362"/>
      </right>
      <top style="medium">
        <color rgb="FF857362"/>
      </top>
      <bottom/>
      <diagonal/>
    </border>
    <border>
      <left style="thin">
        <color theme="0"/>
      </left>
      <right style="thin">
        <color theme="0"/>
      </right>
      <top style="thin">
        <color theme="0"/>
      </top>
      <bottom style="thin">
        <color theme="0"/>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right style="medium">
        <color theme="2" tint="-0.499984740745262"/>
      </right>
      <top style="medium">
        <color theme="2" tint="-0.499984740745262"/>
      </top>
      <bottom style="thin">
        <color theme="2" tint="-0.499984740745262"/>
      </bottom>
      <diagonal/>
    </border>
    <border>
      <left/>
      <right style="medium">
        <color theme="2" tint="-0.499984740745262"/>
      </right>
      <top style="thin">
        <color theme="2" tint="-0.499984740745262"/>
      </top>
      <bottom style="thin">
        <color theme="2" tint="-0.499984740745262"/>
      </bottom>
      <diagonal/>
    </border>
    <border>
      <left/>
      <right style="medium">
        <color theme="2" tint="-0.499984740745262"/>
      </right>
      <top style="thin">
        <color theme="2" tint="-0.499984740745262"/>
      </top>
      <bottom style="medium">
        <color theme="2" tint="-0.499984740745262"/>
      </bottom>
      <diagonal/>
    </border>
    <border>
      <left style="medium">
        <color rgb="FF857362"/>
      </left>
      <right style="medium">
        <color theme="2" tint="-0.499984740745262"/>
      </right>
      <top style="medium">
        <color rgb="FF857362"/>
      </top>
      <bottom style="thin">
        <color rgb="FF857362"/>
      </bottom>
      <diagonal/>
    </border>
    <border>
      <left style="thin">
        <color rgb="FF857362"/>
      </left>
      <right style="thin">
        <color rgb="FF857362"/>
      </right>
      <top/>
      <bottom style="thin">
        <color rgb="FF857362"/>
      </bottom>
      <diagonal/>
    </border>
    <border>
      <left style="medium">
        <color rgb="FF857362"/>
      </left>
      <right style="medium">
        <color theme="2" tint="-0.499984740745262"/>
      </right>
      <top style="thin">
        <color rgb="FF857362"/>
      </top>
      <bottom style="thin">
        <color rgb="FF857362"/>
      </bottom>
      <diagonal/>
    </border>
    <border>
      <left style="medium">
        <color rgb="FF857362"/>
      </left>
      <right style="thin">
        <color rgb="FF857362"/>
      </right>
      <top/>
      <bottom style="thin">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medium">
        <color rgb="FF857362"/>
      </left>
      <right style="medium">
        <color theme="2" tint="-0.499984740745262"/>
      </right>
      <top style="thin">
        <color rgb="FF857362"/>
      </top>
      <bottom style="medium">
        <color rgb="FF857362"/>
      </bottom>
      <diagonal/>
    </border>
    <border>
      <left style="medium">
        <color rgb="FF857362"/>
      </left>
      <right style="medium">
        <color theme="2" tint="-0.499984740745262"/>
      </right>
      <top style="medium">
        <color rgb="FF857362"/>
      </top>
      <bottom style="medium">
        <color rgb="FF857362"/>
      </bottom>
      <diagonal/>
    </border>
    <border>
      <left/>
      <right style="thin">
        <color rgb="FF857362"/>
      </right>
      <top style="medium">
        <color rgb="FF857362"/>
      </top>
      <bottom style="medium">
        <color rgb="FF857362"/>
      </bottom>
      <diagonal/>
    </border>
    <border>
      <left/>
      <right/>
      <top/>
      <bottom style="medium">
        <color rgb="FF857362"/>
      </bottom>
      <diagonal/>
    </border>
    <border>
      <left style="medium">
        <color rgb="FF857362"/>
      </left>
      <right/>
      <top/>
      <bottom style="medium">
        <color rgb="FF857362"/>
      </bottom>
      <diagonal/>
    </border>
    <border>
      <left style="thin">
        <color rgb="FF857362"/>
      </left>
      <right style="thin">
        <color rgb="FF857362"/>
      </right>
      <top/>
      <bottom style="medium">
        <color rgb="FF857362"/>
      </bottom>
      <diagonal/>
    </border>
    <border>
      <left/>
      <right style="medium">
        <color rgb="FF857362"/>
      </right>
      <top/>
      <bottom style="medium">
        <color rgb="FF857362"/>
      </bottom>
      <diagonal/>
    </border>
    <border>
      <left/>
      <right/>
      <top style="medium">
        <color rgb="FF857362"/>
      </top>
      <bottom/>
      <diagonal/>
    </border>
    <border>
      <left/>
      <right style="medium">
        <color rgb="FF857362"/>
      </right>
      <top style="medium">
        <color rgb="FF857362"/>
      </top>
      <bottom style="thin">
        <color rgb="FF857362"/>
      </bottom>
      <diagonal/>
    </border>
    <border>
      <left style="medium">
        <color rgb="FF857362"/>
      </left>
      <right/>
      <top/>
      <bottom style="thin">
        <color rgb="FF857362"/>
      </bottom>
      <diagonal/>
    </border>
    <border>
      <left style="thin">
        <color rgb="FF857362"/>
      </left>
      <right style="medium">
        <color rgb="FF857362"/>
      </right>
      <top/>
      <bottom style="thin">
        <color rgb="FF857362"/>
      </bottom>
      <diagonal/>
    </border>
    <border>
      <left style="thin">
        <color rgb="FF857362"/>
      </left>
      <right/>
      <top style="thin">
        <color rgb="FF857362"/>
      </top>
      <bottom/>
      <diagonal/>
    </border>
    <border>
      <left style="medium">
        <color rgb="FF857362"/>
      </left>
      <right/>
      <top style="thin">
        <color rgb="FF857362"/>
      </top>
      <bottom/>
      <diagonal/>
    </border>
    <border>
      <left/>
      <right style="medium">
        <color rgb="FF857362"/>
      </right>
      <top style="thin">
        <color rgb="FF857362"/>
      </top>
      <bottom/>
      <diagonal/>
    </border>
    <border>
      <left/>
      <right style="medium">
        <color rgb="FF857362"/>
      </right>
      <top/>
      <bottom style="thin">
        <color rgb="FF857362"/>
      </bottom>
      <diagonal/>
    </border>
    <border>
      <left style="medium">
        <color rgb="FF857362"/>
      </left>
      <right style="thin">
        <color rgb="FF857362"/>
      </right>
      <top/>
      <bottom/>
      <diagonal/>
    </border>
    <border>
      <left style="thin">
        <color rgb="FF857362"/>
      </left>
      <right style="thin">
        <color rgb="FF857362"/>
      </right>
      <top/>
      <bottom/>
      <diagonal/>
    </border>
    <border>
      <left style="thin">
        <color rgb="FF857362"/>
      </left>
      <right style="medium">
        <color rgb="FF857362"/>
      </right>
      <top/>
      <bottom style="medium">
        <color rgb="FF857362"/>
      </bottom>
      <diagonal/>
    </border>
    <border>
      <left/>
      <right style="medium">
        <color rgb="FF857362"/>
      </right>
      <top/>
      <bottom/>
      <diagonal/>
    </border>
    <border>
      <left style="thin">
        <color rgb="FF857362"/>
      </left>
      <right style="medium">
        <color rgb="FF857362"/>
      </right>
      <top style="thin">
        <color rgb="FF857362"/>
      </top>
      <bottom/>
      <diagonal/>
    </border>
    <border>
      <left style="medium">
        <color rgb="FF857362"/>
      </left>
      <right/>
      <top/>
      <bottom/>
      <diagonal/>
    </border>
    <border>
      <left/>
      <right/>
      <top style="medium">
        <color rgb="FF857362"/>
      </top>
      <bottom style="thin">
        <color rgb="FF857362"/>
      </bottom>
      <diagonal/>
    </border>
    <border>
      <left style="medium">
        <color rgb="FF857362"/>
      </left>
      <right style="thin">
        <color rgb="FF857362"/>
      </right>
      <top/>
      <bottom style="medium">
        <color rgb="FF857362"/>
      </bottom>
      <diagonal/>
    </border>
    <border>
      <left style="thin">
        <color rgb="FF857362"/>
      </left>
      <right/>
      <top/>
      <bottom style="medium">
        <color rgb="FF857362"/>
      </bottom>
      <diagonal/>
    </border>
    <border>
      <left/>
      <right style="thin">
        <color rgb="FF857362"/>
      </right>
      <top style="medium">
        <color rgb="FF857362"/>
      </top>
      <bottom/>
      <diagonal/>
    </border>
    <border>
      <left style="thin">
        <color rgb="FF857362"/>
      </left>
      <right style="thin">
        <color rgb="FF857362"/>
      </right>
      <top style="medium">
        <color rgb="FF857362"/>
      </top>
      <bottom/>
      <diagonal/>
    </border>
    <border>
      <left style="medium">
        <color rgb="FF857362"/>
      </left>
      <right style="thin">
        <color rgb="FF857362"/>
      </right>
      <top style="medium">
        <color rgb="FF857362"/>
      </top>
      <bottom/>
      <diagonal/>
    </border>
    <border>
      <left/>
      <right style="thin">
        <color rgb="FF857362"/>
      </right>
      <top style="medium">
        <color rgb="FF857362"/>
      </top>
      <bottom style="thin">
        <color rgb="FF857362"/>
      </bottom>
      <diagonal/>
    </border>
    <border>
      <left/>
      <right style="thin">
        <color rgb="FF857362"/>
      </right>
      <top/>
      <bottom style="medium">
        <color rgb="FF857362"/>
      </bottom>
      <diagonal/>
    </border>
    <border>
      <left style="thin">
        <color theme="0"/>
      </left>
      <right style="thin">
        <color theme="0"/>
      </right>
      <top/>
      <bottom style="thin">
        <color theme="0"/>
      </bottom>
      <diagonal/>
    </border>
    <border>
      <left/>
      <right/>
      <top style="thin">
        <color rgb="FF857362"/>
      </top>
      <bottom/>
      <diagonal/>
    </border>
    <border>
      <left/>
      <right/>
      <top style="thin">
        <color rgb="FF857362"/>
      </top>
      <bottom style="medium">
        <color rgb="FF857362"/>
      </bottom>
      <diagonal/>
    </border>
    <border>
      <left style="thin">
        <color rgb="FF857362"/>
      </left>
      <right style="medium">
        <color theme="2" tint="-0.499984740745262"/>
      </right>
      <top style="medium">
        <color theme="2" tint="-0.499984740745262"/>
      </top>
      <bottom style="thin">
        <color theme="2" tint="-0.499984740745262"/>
      </bottom>
      <diagonal/>
    </border>
    <border>
      <left style="thin">
        <color rgb="FF857362"/>
      </left>
      <right style="medium">
        <color theme="2" tint="-0.499984740745262"/>
      </right>
      <top style="thin">
        <color theme="2" tint="-0.499984740745262"/>
      </top>
      <bottom style="thin">
        <color theme="2" tint="-0.499984740745262"/>
      </bottom>
      <diagonal/>
    </border>
    <border>
      <left style="thin">
        <color rgb="FF857362"/>
      </left>
      <right style="medium">
        <color theme="2" tint="-0.499984740745262"/>
      </right>
      <top style="thin">
        <color theme="2" tint="-0.499984740745262"/>
      </top>
      <bottom style="medium">
        <color theme="2" tint="-0.499984740745262"/>
      </bottom>
      <diagonal/>
    </border>
    <border>
      <left style="thin">
        <color rgb="FF857362"/>
      </left>
      <right style="medium">
        <color theme="2" tint="-0.499984740745262"/>
      </right>
      <top style="medium">
        <color rgb="FF857362"/>
      </top>
      <bottom style="thin">
        <color rgb="FF857362"/>
      </bottom>
      <diagonal/>
    </border>
    <border>
      <left style="thin">
        <color rgb="FF857362"/>
      </left>
      <right style="medium">
        <color theme="2" tint="-0.499984740745262"/>
      </right>
      <top style="thin">
        <color rgb="FF857362"/>
      </top>
      <bottom style="thin">
        <color rgb="FF857362"/>
      </bottom>
      <diagonal/>
    </border>
    <border>
      <left style="thin">
        <color rgb="FF857362"/>
      </left>
      <right style="medium">
        <color theme="2" tint="-0.499984740745262"/>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style="medium">
        <color rgb="FF857362"/>
      </right>
      <top style="medium">
        <color rgb="FF857362"/>
      </top>
      <bottom/>
      <diagonal/>
    </border>
    <border>
      <left style="medium">
        <color rgb="FF857362"/>
      </left>
      <right style="medium">
        <color rgb="FF857362"/>
      </right>
      <top/>
      <bottom style="medium">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diagonal/>
    </border>
    <border>
      <left style="medium">
        <color rgb="FF857362"/>
      </left>
      <right style="medium">
        <color rgb="FF857362"/>
      </right>
      <top style="thin">
        <color rgb="FF857362"/>
      </top>
      <bottom/>
      <diagonal/>
    </border>
    <border>
      <left/>
      <right style="thin">
        <color rgb="FF857362"/>
      </right>
      <top style="thin">
        <color rgb="FF857362"/>
      </top>
      <bottom style="medium">
        <color rgb="FF857362"/>
      </bottom>
      <diagonal/>
    </border>
    <border>
      <left style="medium">
        <color rgb="FF857362"/>
      </left>
      <right style="thin">
        <color theme="2" tint="-0.499984740745262"/>
      </right>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medium">
        <color theme="2" tint="-0.499984740745262"/>
      </right>
      <top/>
      <bottom style="thin">
        <color theme="2" tint="-0.499984740745262"/>
      </bottom>
      <diagonal/>
    </border>
    <border>
      <left style="medium">
        <color theme="2" tint="-0.499984740745262"/>
      </left>
      <right style="thin">
        <color theme="2" tint="-0.499984740745262"/>
      </right>
      <top/>
      <bottom style="thin">
        <color theme="2" tint="-0.499984740745262"/>
      </bottom>
      <diagonal/>
    </border>
    <border>
      <left style="thin">
        <color theme="2" tint="-0.499984740745262"/>
      </left>
      <right/>
      <top/>
      <bottom style="thin">
        <color theme="2" tint="-0.499984740745262"/>
      </bottom>
      <diagonal/>
    </border>
    <border>
      <left style="thin">
        <color rgb="FF857362"/>
      </left>
      <right style="medium">
        <color rgb="FF857362"/>
      </right>
      <top/>
      <bottom/>
      <diagonal/>
    </border>
    <border>
      <left/>
      <right style="thin">
        <color theme="2" tint="-0.499984740745262"/>
      </right>
      <top/>
      <bottom style="thin">
        <color theme="2" tint="-0.499984740745262"/>
      </bottom>
      <diagonal/>
    </border>
    <border>
      <left style="medium">
        <color rgb="FF857362"/>
      </left>
      <right style="thin">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medium">
        <color theme="2" tint="-0.499984740745262"/>
      </right>
      <top style="thin">
        <color theme="2" tint="-0.499984740745262"/>
      </top>
      <bottom style="medium">
        <color theme="2" tint="-0.499984740745262"/>
      </bottom>
      <diagonal/>
    </border>
    <border>
      <left style="medium">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top style="thin">
        <color theme="2" tint="-0.499984740745262"/>
      </top>
      <bottom style="medium">
        <color theme="2" tint="-0.499984740745262"/>
      </bottom>
      <diagonal/>
    </border>
    <border>
      <left/>
      <right style="thin">
        <color theme="2" tint="-0.499984740745262"/>
      </right>
      <top style="thin">
        <color theme="2" tint="-0.499984740745262"/>
      </top>
      <bottom style="medium">
        <color theme="2" tint="-0.499984740745262"/>
      </bottom>
      <diagonal/>
    </border>
    <border>
      <left/>
      <right/>
      <top/>
      <bottom style="thin">
        <color rgb="FF857362"/>
      </bottom>
      <diagonal/>
    </border>
    <border>
      <left style="medium">
        <color theme="2" tint="-0.499984740745262"/>
      </left>
      <right style="medium">
        <color theme="2" tint="-0.499984740745262"/>
      </right>
      <top style="medium">
        <color theme="2" tint="-0.499984740745262"/>
      </top>
      <bottom style="medium">
        <color rgb="FF857362"/>
      </bottom>
      <diagonal/>
    </border>
    <border>
      <left style="medium">
        <color rgb="FF857362"/>
      </left>
      <right style="medium">
        <color rgb="FF857362"/>
      </right>
      <top/>
      <bottom/>
      <diagonal/>
    </border>
    <border>
      <left style="thin">
        <color rgb="FF857362"/>
      </left>
      <right/>
      <top/>
      <bottom style="thin">
        <color rgb="FF857362"/>
      </bottom>
      <diagonal/>
    </border>
  </borders>
  <cellStyleXfs count="16">
    <xf numFmtId="0" fontId="0" fillId="0" borderId="0"/>
    <xf numFmtId="9" fontId="1" fillId="0" borderId="0" applyFont="0" applyFill="0" applyBorder="0" applyAlignment="0" applyProtection="0"/>
    <xf numFmtId="0" fontId="3" fillId="0" borderId="0"/>
    <xf numFmtId="0" fontId="3" fillId="0" borderId="0"/>
    <xf numFmtId="0" fontId="9" fillId="6" borderId="0" applyBorder="0"/>
    <xf numFmtId="0" fontId="16" fillId="0" borderId="0"/>
    <xf numFmtId="0" fontId="3" fillId="0" borderId="0"/>
    <xf numFmtId="9" fontId="3" fillId="0" borderId="0" applyFont="0" applyFill="0" applyBorder="0" applyAlignment="0" applyProtection="0"/>
    <xf numFmtId="0" fontId="7" fillId="8" borderId="20">
      <alignment horizontal="right" vertical="center" wrapText="1"/>
    </xf>
    <xf numFmtId="0" fontId="3" fillId="0" borderId="0"/>
    <xf numFmtId="0" fontId="30" fillId="0" borderId="0"/>
    <xf numFmtId="0" fontId="3" fillId="0" borderId="0"/>
    <xf numFmtId="0" fontId="30" fillId="0" borderId="0"/>
    <xf numFmtId="9" fontId="30" fillId="0" borderId="0" applyFont="0" applyFill="0" applyBorder="0" applyAlignment="0" applyProtection="0"/>
    <xf numFmtId="0" fontId="16" fillId="0" borderId="0"/>
    <xf numFmtId="167" fontId="3" fillId="0" borderId="0" applyFont="0" applyFill="0" applyBorder="0" applyProtection="0">
      <alignment vertical="top"/>
    </xf>
  </cellStyleXfs>
  <cellXfs count="1132">
    <xf numFmtId="0" fontId="0" fillId="0" borderId="0" xfId="0"/>
    <xf numFmtId="0" fontId="4" fillId="2" borderId="0" xfId="2" applyFont="1" applyFill="1" applyBorder="1" applyAlignment="1" applyProtection="1">
      <alignment vertical="center"/>
    </xf>
    <xf numFmtId="0" fontId="4" fillId="2" borderId="0" xfId="2" applyFont="1" applyFill="1" applyBorder="1" applyAlignment="1" applyProtection="1">
      <alignment horizontal="center" vertical="center"/>
    </xf>
    <xf numFmtId="0" fontId="4" fillId="2" borderId="0" xfId="2" applyFont="1" applyFill="1" applyBorder="1" applyAlignment="1" applyProtection="1">
      <alignment horizontal="right" vertical="center"/>
    </xf>
    <xf numFmtId="0" fontId="4" fillId="2" borderId="0" xfId="3" applyFont="1" applyFill="1" applyAlignment="1">
      <alignment horizontal="right" vertical="center"/>
    </xf>
    <xf numFmtId="0" fontId="3" fillId="2" borderId="0" xfId="2" applyFill="1" applyAlignment="1" applyProtection="1">
      <alignment vertical="center"/>
    </xf>
    <xf numFmtId="0" fontId="0" fillId="3" borderId="0" xfId="0" applyFill="1" applyBorder="1" applyAlignment="1">
      <alignment vertical="top"/>
    </xf>
    <xf numFmtId="0" fontId="3" fillId="4" borderId="0" xfId="2" applyFill="1" applyAlignment="1" applyProtection="1">
      <alignment vertical="center"/>
    </xf>
    <xf numFmtId="0" fontId="3" fillId="0" borderId="0" xfId="2" applyFill="1" applyAlignment="1" applyProtection="1">
      <alignment vertical="center"/>
    </xf>
    <xf numFmtId="0" fontId="3" fillId="0" borderId="0" xfId="2" applyAlignment="1" applyProtection="1">
      <alignment vertical="center"/>
    </xf>
    <xf numFmtId="0" fontId="6" fillId="3" borderId="0" xfId="2" applyFont="1" applyFill="1" applyBorder="1" applyAlignment="1" applyProtection="1">
      <alignment vertical="center"/>
    </xf>
    <xf numFmtId="0" fontId="4" fillId="3" borderId="0" xfId="2" applyFont="1" applyFill="1" applyBorder="1" applyAlignment="1" applyProtection="1">
      <alignment vertical="center"/>
    </xf>
    <xf numFmtId="0" fontId="4" fillId="3" borderId="0" xfId="2" applyFont="1" applyFill="1" applyBorder="1" applyAlignment="1" applyProtection="1">
      <alignment horizontal="center" vertical="center"/>
    </xf>
    <xf numFmtId="0" fontId="4" fillId="3" borderId="0" xfId="2" applyFont="1" applyFill="1" applyBorder="1" applyAlignment="1" applyProtection="1">
      <alignment horizontal="right" vertical="center"/>
    </xf>
    <xf numFmtId="0" fontId="3" fillId="3" borderId="0" xfId="2" applyFill="1" applyAlignment="1" applyProtection="1">
      <alignment vertical="center"/>
    </xf>
    <xf numFmtId="0" fontId="0" fillId="0" borderId="0" xfId="2" applyFont="1" applyAlignment="1" applyProtection="1">
      <alignment vertical="center"/>
    </xf>
    <xf numFmtId="0" fontId="7" fillId="3" borderId="0" xfId="2" applyFont="1" applyFill="1" applyAlignment="1" applyProtection="1">
      <alignment vertical="center"/>
    </xf>
    <xf numFmtId="0" fontId="3" fillId="3" borderId="0" xfId="2" applyFill="1" applyAlignment="1" applyProtection="1">
      <alignment horizontal="center" vertical="center"/>
    </xf>
    <xf numFmtId="0" fontId="3" fillId="5" borderId="0" xfId="2" applyFill="1" applyAlignment="1" applyProtection="1">
      <alignment vertical="center"/>
    </xf>
    <xf numFmtId="0" fontId="9" fillId="5" borderId="0" xfId="2" applyFont="1" applyFill="1" applyAlignment="1" applyProtection="1">
      <alignment horizontal="left" vertical="center"/>
    </xf>
    <xf numFmtId="0" fontId="8" fillId="4" borderId="5" xfId="2" applyFont="1" applyFill="1" applyBorder="1" applyAlignment="1" applyProtection="1">
      <alignment horizontal="center" vertical="center" wrapText="1"/>
    </xf>
    <xf numFmtId="0" fontId="8" fillId="4" borderId="5" xfId="2" applyFont="1" applyFill="1" applyBorder="1" applyAlignment="1" applyProtection="1">
      <alignment horizontal="center" vertical="center"/>
    </xf>
    <xf numFmtId="0" fontId="8" fillId="4" borderId="6" xfId="2" applyFont="1" applyFill="1" applyBorder="1" applyAlignment="1" applyProtection="1">
      <alignment horizontal="center" vertical="center"/>
    </xf>
    <xf numFmtId="0" fontId="8" fillId="4" borderId="4" xfId="2" applyFont="1" applyFill="1" applyBorder="1" applyAlignment="1" applyProtection="1">
      <alignment horizontal="center" vertical="center" wrapText="1"/>
    </xf>
    <xf numFmtId="0" fontId="8" fillId="4" borderId="6" xfId="2" applyFont="1" applyFill="1" applyBorder="1" applyAlignment="1" applyProtection="1">
      <alignment horizontal="center" vertical="center" wrapText="1"/>
    </xf>
    <xf numFmtId="0" fontId="8" fillId="4" borderId="7" xfId="2" applyFont="1" applyFill="1" applyBorder="1" applyAlignment="1" applyProtection="1">
      <alignment horizontal="center" vertical="center" wrapText="1"/>
    </xf>
    <xf numFmtId="0" fontId="8" fillId="4" borderId="1" xfId="2" applyFont="1" applyFill="1" applyBorder="1" applyAlignment="1">
      <alignment horizontal="center" vertical="center" wrapText="1"/>
    </xf>
    <xf numFmtId="0" fontId="8" fillId="4" borderId="8" xfId="2" applyFont="1" applyFill="1" applyBorder="1" applyAlignment="1">
      <alignment horizontal="center" vertical="center" wrapText="1"/>
    </xf>
    <xf numFmtId="0" fontId="8" fillId="3" borderId="0" xfId="2" applyFont="1" applyFill="1" applyBorder="1" applyAlignment="1">
      <alignment horizontal="center" vertical="center" wrapText="1"/>
    </xf>
    <xf numFmtId="0" fontId="10" fillId="0" borderId="0" xfId="2" applyFont="1" applyAlignment="1" applyProtection="1">
      <alignment vertical="center" wrapText="1"/>
    </xf>
    <xf numFmtId="0" fontId="3" fillId="0" borderId="0" xfId="2" applyAlignment="1" applyProtection="1">
      <alignment vertical="center" wrapText="1"/>
    </xf>
    <xf numFmtId="0" fontId="0" fillId="0" borderId="0" xfId="0" applyFill="1" applyAlignment="1" applyProtection="1"/>
    <xf numFmtId="0" fontId="8" fillId="3" borderId="0" xfId="2" applyFont="1" applyFill="1" applyBorder="1" applyAlignment="1" applyProtection="1">
      <alignment horizontal="left" vertical="center"/>
    </xf>
    <xf numFmtId="0" fontId="11" fillId="3" borderId="0" xfId="2" applyFont="1" applyFill="1" applyBorder="1" applyAlignment="1" applyProtection="1">
      <alignment horizontal="center" vertical="center"/>
    </xf>
    <xf numFmtId="0" fontId="8" fillId="3" borderId="0" xfId="2" applyFont="1" applyFill="1" applyBorder="1" applyAlignment="1" applyProtection="1">
      <alignment horizontal="center" vertical="center" wrapText="1"/>
    </xf>
    <xf numFmtId="0" fontId="3" fillId="3" borderId="0" xfId="2" applyFill="1" applyAlignment="1">
      <alignment vertical="center"/>
    </xf>
    <xf numFmtId="0" fontId="10" fillId="0" borderId="0" xfId="2" applyFont="1" applyAlignment="1" applyProtection="1">
      <alignment vertical="center"/>
    </xf>
    <xf numFmtId="164" fontId="9" fillId="3" borderId="9" xfId="2" applyNumberFormat="1" applyFont="1" applyFill="1" applyBorder="1" applyAlignment="1">
      <alignment vertical="center"/>
    </xf>
    <xf numFmtId="0" fontId="10" fillId="0" borderId="0" xfId="2" applyFont="1" applyFill="1" applyAlignment="1" applyProtection="1">
      <alignment vertical="center"/>
    </xf>
    <xf numFmtId="164" fontId="9" fillId="3" borderId="10" xfId="2" applyNumberFormat="1" applyFont="1" applyFill="1" applyBorder="1" applyAlignment="1">
      <alignment vertical="center"/>
    </xf>
    <xf numFmtId="0" fontId="8" fillId="4" borderId="11" xfId="2" applyFont="1" applyFill="1" applyBorder="1" applyAlignment="1" applyProtection="1">
      <alignment horizontal="center" vertical="center"/>
    </xf>
    <xf numFmtId="0" fontId="8" fillId="4" borderId="12" xfId="2" applyFont="1" applyFill="1" applyBorder="1" applyAlignment="1" applyProtection="1">
      <alignment vertical="center"/>
    </xf>
    <xf numFmtId="0" fontId="10" fillId="3" borderId="0" xfId="2" applyFont="1" applyFill="1" applyAlignment="1" applyProtection="1">
      <alignment vertical="center"/>
    </xf>
    <xf numFmtId="0" fontId="10" fillId="6" borderId="13" xfId="4" applyFont="1" applyBorder="1" applyAlignment="1" applyProtection="1">
      <alignment horizontal="center" vertical="center"/>
    </xf>
    <xf numFmtId="0" fontId="9" fillId="0" borderId="14" xfId="2" applyFont="1" applyBorder="1" applyAlignment="1" applyProtection="1">
      <alignment horizontal="center" vertical="center"/>
    </xf>
    <xf numFmtId="0" fontId="7" fillId="0" borderId="15" xfId="2" applyFont="1" applyBorder="1" applyAlignment="1" applyProtection="1">
      <alignment vertical="center"/>
    </xf>
    <xf numFmtId="0" fontId="10" fillId="0" borderId="15" xfId="2" applyFont="1" applyBorder="1" applyAlignment="1" applyProtection="1">
      <alignment horizontal="center" vertical="center"/>
    </xf>
    <xf numFmtId="0" fontId="10" fillId="0" borderId="16" xfId="2" applyFont="1" applyBorder="1" applyAlignment="1" applyProtection="1">
      <alignment horizontal="center" vertical="center"/>
    </xf>
    <xf numFmtId="164" fontId="9" fillId="7" borderId="14" xfId="2" applyNumberFormat="1" applyFont="1" applyFill="1" applyBorder="1" applyAlignment="1" applyProtection="1">
      <alignment horizontal="right" vertical="center"/>
      <protection locked="0"/>
    </xf>
    <xf numFmtId="164" fontId="9" fillId="7" borderId="15" xfId="2" applyNumberFormat="1" applyFont="1" applyFill="1" applyBorder="1" applyAlignment="1" applyProtection="1">
      <alignment horizontal="right" vertical="center"/>
      <protection locked="0"/>
    </xf>
    <xf numFmtId="164" fontId="9" fillId="7" borderId="10" xfId="2" applyNumberFormat="1" applyFont="1" applyFill="1" applyBorder="1" applyAlignment="1" applyProtection="1">
      <alignment horizontal="right" vertical="center"/>
      <protection locked="0"/>
    </xf>
    <xf numFmtId="164" fontId="9" fillId="8" borderId="17" xfId="2" applyNumberFormat="1" applyFont="1" applyFill="1" applyBorder="1" applyAlignment="1" applyProtection="1">
      <alignment horizontal="right" vertical="center"/>
    </xf>
    <xf numFmtId="164" fontId="13" fillId="3" borderId="18" xfId="2" applyNumberFormat="1" applyFont="1" applyFill="1" applyBorder="1" applyAlignment="1">
      <alignment horizontal="center" vertical="center"/>
    </xf>
    <xf numFmtId="164" fontId="14" fillId="3" borderId="10" xfId="2" applyNumberFormat="1" applyFont="1" applyFill="1" applyBorder="1" applyAlignment="1">
      <alignment horizontal="left" vertical="center"/>
    </xf>
    <xf numFmtId="164" fontId="13" fillId="3" borderId="0" xfId="2" applyNumberFormat="1" applyFont="1" applyFill="1" applyBorder="1" applyAlignment="1">
      <alignment horizontal="center" vertical="center"/>
    </xf>
    <xf numFmtId="164" fontId="14" fillId="3" borderId="14" xfId="2" applyNumberFormat="1" applyFont="1" applyFill="1" applyBorder="1" applyAlignment="1" applyProtection="1">
      <alignment horizontal="center" vertical="center"/>
      <protection locked="0"/>
    </xf>
    <xf numFmtId="164" fontId="14" fillId="3" borderId="15" xfId="2" applyNumberFormat="1" applyFont="1" applyFill="1" applyBorder="1" applyAlignment="1" applyProtection="1">
      <alignment horizontal="center" vertical="center"/>
      <protection locked="0"/>
    </xf>
    <xf numFmtId="164" fontId="14" fillId="3" borderId="10" xfId="2" applyNumberFormat="1" applyFont="1" applyFill="1" applyBorder="1" applyAlignment="1" applyProtection="1">
      <alignment horizontal="center" vertical="center"/>
      <protection locked="0"/>
    </xf>
    <xf numFmtId="164" fontId="14" fillId="3" borderId="17" xfId="2" applyNumberFormat="1" applyFont="1" applyFill="1" applyBorder="1" applyAlignment="1" applyProtection="1">
      <alignment horizontal="center" vertical="center"/>
    </xf>
    <xf numFmtId="0" fontId="9" fillId="5" borderId="0" xfId="2" quotePrefix="1" applyFont="1" applyFill="1" applyAlignment="1" applyProtection="1">
      <alignment horizontal="center" vertical="center"/>
    </xf>
    <xf numFmtId="0" fontId="9" fillId="0" borderId="0" xfId="2" applyFont="1" applyFill="1" applyAlignment="1" applyProtection="1">
      <alignment horizontal="center" vertical="center"/>
    </xf>
    <xf numFmtId="0" fontId="9" fillId="5" borderId="0" xfId="2" applyFont="1" applyFill="1" applyAlignment="1" applyProtection="1">
      <alignment horizontal="center" vertical="center"/>
    </xf>
    <xf numFmtId="0" fontId="9" fillId="0" borderId="19" xfId="2" applyFont="1" applyBorder="1" applyAlignment="1" applyProtection="1">
      <alignment horizontal="center" vertical="center"/>
    </xf>
    <xf numFmtId="0" fontId="7" fillId="0" borderId="20" xfId="2" applyFont="1" applyBorder="1" applyAlignment="1" applyProtection="1">
      <alignment vertical="center"/>
    </xf>
    <xf numFmtId="0" fontId="10" fillId="0" borderId="20" xfId="2" applyFont="1" applyBorder="1" applyAlignment="1" applyProtection="1">
      <alignment horizontal="center" vertical="center"/>
    </xf>
    <xf numFmtId="0" fontId="10" fillId="0" borderId="21" xfId="2" applyFont="1" applyBorder="1" applyAlignment="1" applyProtection="1">
      <alignment horizontal="center" vertical="center"/>
    </xf>
    <xf numFmtId="164" fontId="9" fillId="7" borderId="19" xfId="2" applyNumberFormat="1" applyFont="1" applyFill="1" applyBorder="1" applyAlignment="1" applyProtection="1">
      <alignment horizontal="right" vertical="center"/>
      <protection locked="0"/>
    </xf>
    <xf numFmtId="164" fontId="9" fillId="7" borderId="20" xfId="2" applyNumberFormat="1" applyFont="1" applyFill="1" applyBorder="1" applyAlignment="1" applyProtection="1">
      <alignment horizontal="right" vertical="center"/>
      <protection locked="0"/>
    </xf>
    <xf numFmtId="164" fontId="9" fillId="7" borderId="9" xfId="2" applyNumberFormat="1" applyFont="1" applyFill="1" applyBorder="1" applyAlignment="1" applyProtection="1">
      <alignment horizontal="right" vertical="center"/>
      <protection locked="0"/>
    </xf>
    <xf numFmtId="164" fontId="9" fillId="8" borderId="22" xfId="2" applyNumberFormat="1" applyFont="1" applyFill="1" applyBorder="1" applyAlignment="1" applyProtection="1">
      <alignment horizontal="right" vertical="center"/>
    </xf>
    <xf numFmtId="164" fontId="9" fillId="3" borderId="23" xfId="2" applyNumberFormat="1" applyFont="1" applyFill="1" applyBorder="1" applyAlignment="1">
      <alignment vertical="center"/>
    </xf>
    <xf numFmtId="164" fontId="9" fillId="3" borderId="0" xfId="2" applyNumberFormat="1" applyFont="1" applyFill="1" applyBorder="1" applyAlignment="1">
      <alignment vertical="center"/>
    </xf>
    <xf numFmtId="164" fontId="14" fillId="3" borderId="19" xfId="2" applyNumberFormat="1" applyFont="1" applyFill="1" applyBorder="1" applyAlignment="1" applyProtection="1">
      <alignment horizontal="center" vertical="center"/>
      <protection locked="0"/>
    </xf>
    <xf numFmtId="164" fontId="14" fillId="3" borderId="20" xfId="2" applyNumberFormat="1" applyFont="1" applyFill="1" applyBorder="1" applyAlignment="1" applyProtection="1">
      <alignment horizontal="center" vertical="center"/>
      <protection locked="0"/>
    </xf>
    <xf numFmtId="164" fontId="14" fillId="3" borderId="9" xfId="2" applyNumberFormat="1" applyFont="1" applyFill="1" applyBorder="1" applyAlignment="1" applyProtection="1">
      <alignment horizontal="center" vertical="center"/>
      <protection locked="0"/>
    </xf>
    <xf numFmtId="164" fontId="14" fillId="3" borderId="22" xfId="2" applyNumberFormat="1" applyFont="1" applyFill="1" applyBorder="1" applyAlignment="1" applyProtection="1">
      <alignment horizontal="center" vertical="center"/>
    </xf>
    <xf numFmtId="164" fontId="9" fillId="3" borderId="24" xfId="2" applyNumberFormat="1" applyFont="1" applyFill="1" applyBorder="1" applyAlignment="1">
      <alignment vertical="center"/>
    </xf>
    <xf numFmtId="164" fontId="9" fillId="3" borderId="25" xfId="2" applyNumberFormat="1" applyFont="1" applyFill="1" applyBorder="1" applyAlignment="1">
      <alignment vertical="center"/>
    </xf>
    <xf numFmtId="0" fontId="15" fillId="0" borderId="20" xfId="2" applyFont="1" applyBorder="1" applyAlignment="1" applyProtection="1">
      <alignment vertical="center"/>
    </xf>
    <xf numFmtId="0" fontId="10" fillId="0" borderId="9" xfId="2" applyFont="1" applyBorder="1" applyAlignment="1" applyProtection="1">
      <alignment horizontal="center" vertical="center"/>
    </xf>
    <xf numFmtId="164" fontId="9" fillId="3" borderId="26" xfId="2" applyNumberFormat="1" applyFont="1" applyFill="1" applyBorder="1" applyAlignment="1" applyProtection="1">
      <alignment horizontal="right" vertical="center"/>
    </xf>
    <xf numFmtId="164" fontId="9" fillId="3" borderId="27" xfId="2" applyNumberFormat="1" applyFont="1" applyFill="1" applyBorder="1" applyAlignment="1" applyProtection="1">
      <alignment horizontal="right" vertical="center"/>
    </xf>
    <xf numFmtId="164" fontId="14" fillId="3" borderId="26" xfId="2" applyNumberFormat="1" applyFont="1" applyFill="1" applyBorder="1" applyAlignment="1" applyProtection="1">
      <alignment horizontal="center" vertical="center"/>
      <protection locked="0"/>
    </xf>
    <xf numFmtId="164" fontId="14" fillId="3" borderId="26" xfId="2" applyNumberFormat="1" applyFont="1" applyFill="1" applyBorder="1" applyAlignment="1" applyProtection="1">
      <alignment horizontal="center" vertical="center"/>
    </xf>
    <xf numFmtId="0" fontId="0" fillId="0" borderId="0" xfId="0" applyFill="1" applyAlignment="1"/>
    <xf numFmtId="0" fontId="14" fillId="0" borderId="19" xfId="2" applyFont="1" applyBorder="1" applyAlignment="1" applyProtection="1">
      <alignment horizontal="center" vertical="center"/>
    </xf>
    <xf numFmtId="0" fontId="16" fillId="0" borderId="20" xfId="2" applyFont="1" applyFill="1" applyBorder="1" applyAlignment="1" applyProtection="1">
      <alignment vertical="center"/>
    </xf>
    <xf numFmtId="0" fontId="12" fillId="0" borderId="20" xfId="2" applyFont="1" applyFill="1" applyBorder="1" applyAlignment="1" applyProtection="1">
      <alignment horizontal="center" vertical="center"/>
    </xf>
    <xf numFmtId="0" fontId="12" fillId="0" borderId="20" xfId="2" applyFont="1" applyBorder="1" applyAlignment="1" applyProtection="1">
      <alignment horizontal="center" vertical="center"/>
    </xf>
    <xf numFmtId="0" fontId="12" fillId="0" borderId="21" xfId="2" applyFont="1" applyBorder="1" applyAlignment="1" applyProtection="1">
      <alignment horizontal="center" vertical="center"/>
    </xf>
    <xf numFmtId="164" fontId="9" fillId="3" borderId="14" xfId="2" applyNumberFormat="1" applyFont="1" applyFill="1" applyBorder="1" applyAlignment="1">
      <alignment vertical="center"/>
    </xf>
    <xf numFmtId="164" fontId="9" fillId="3" borderId="19" xfId="2" applyNumberFormat="1" applyFont="1" applyFill="1" applyBorder="1" applyAlignment="1">
      <alignment vertical="center"/>
    </xf>
    <xf numFmtId="0" fontId="9" fillId="3" borderId="19" xfId="2" applyFont="1" applyFill="1" applyBorder="1" applyAlignment="1" applyProtection="1">
      <alignment vertical="center"/>
    </xf>
    <xf numFmtId="0" fontId="9" fillId="3" borderId="9" xfId="2" applyFont="1" applyFill="1" applyBorder="1" applyAlignment="1" applyProtection="1">
      <alignment vertical="center"/>
    </xf>
    <xf numFmtId="0" fontId="9" fillId="3" borderId="0" xfId="2" applyFont="1" applyFill="1" applyBorder="1" applyAlignment="1" applyProtection="1">
      <alignment vertical="center"/>
    </xf>
    <xf numFmtId="0" fontId="9" fillId="0" borderId="28" xfId="2" applyFont="1" applyBorder="1" applyAlignment="1" applyProtection="1">
      <alignment horizontal="center" vertical="center"/>
    </xf>
    <xf numFmtId="0" fontId="7" fillId="0" borderId="29" xfId="2" applyFont="1" applyBorder="1" applyAlignment="1" applyProtection="1">
      <alignment vertical="center"/>
    </xf>
    <xf numFmtId="0" fontId="10" fillId="0" borderId="29" xfId="2" applyFont="1" applyBorder="1" applyAlignment="1" applyProtection="1">
      <alignment horizontal="center" vertical="center"/>
    </xf>
    <xf numFmtId="0" fontId="10" fillId="0" borderId="30" xfId="2" applyFont="1" applyBorder="1" applyAlignment="1" applyProtection="1">
      <alignment horizontal="center" vertical="center"/>
    </xf>
    <xf numFmtId="164" fontId="9" fillId="8" borderId="28" xfId="2" applyNumberFormat="1" applyFont="1" applyFill="1" applyBorder="1" applyAlignment="1" applyProtection="1">
      <alignment horizontal="right" vertical="center"/>
    </xf>
    <xf numFmtId="164" fontId="14" fillId="8" borderId="29" xfId="5" applyNumberFormat="1" applyFont="1" applyFill="1" applyBorder="1" applyAlignment="1" applyProtection="1">
      <alignment horizontal="right"/>
    </xf>
    <xf numFmtId="164" fontId="9" fillId="8" borderId="29" xfId="2" applyNumberFormat="1" applyFont="1" applyFill="1" applyBorder="1" applyAlignment="1" applyProtection="1">
      <alignment horizontal="right" vertical="center"/>
    </xf>
    <xf numFmtId="164" fontId="9" fillId="8" borderId="30" xfId="2" applyNumberFormat="1" applyFont="1" applyFill="1" applyBorder="1" applyAlignment="1" applyProtection="1">
      <alignment horizontal="right" vertical="center"/>
    </xf>
    <xf numFmtId="164" fontId="9" fillId="8" borderId="31" xfId="2" applyNumberFormat="1" applyFont="1" applyFill="1" applyBorder="1" applyAlignment="1" applyProtection="1">
      <alignment horizontal="right" vertical="center"/>
    </xf>
    <xf numFmtId="0" fontId="9" fillId="3" borderId="28" xfId="2" applyFont="1" applyFill="1" applyBorder="1" applyAlignment="1" applyProtection="1">
      <alignment vertical="center"/>
    </xf>
    <xf numFmtId="0" fontId="9" fillId="3" borderId="25" xfId="2" applyFont="1" applyFill="1" applyBorder="1" applyAlignment="1" applyProtection="1">
      <alignment vertical="center"/>
    </xf>
    <xf numFmtId="164" fontId="14" fillId="3" borderId="28" xfId="2" applyNumberFormat="1" applyFont="1" applyFill="1" applyBorder="1" applyAlignment="1" applyProtection="1">
      <alignment horizontal="center" vertical="center"/>
    </xf>
    <xf numFmtId="164" fontId="14" fillId="3" borderId="29" xfId="5" applyNumberFormat="1" applyFont="1" applyFill="1" applyBorder="1" applyAlignment="1" applyProtection="1">
      <alignment horizontal="center"/>
    </xf>
    <xf numFmtId="164" fontId="14" fillId="3" borderId="29" xfId="2" applyNumberFormat="1" applyFont="1" applyFill="1" applyBorder="1" applyAlignment="1" applyProtection="1">
      <alignment horizontal="center" vertical="center"/>
    </xf>
    <xf numFmtId="164" fontId="14" fillId="3" borderId="30" xfId="2" applyNumberFormat="1" applyFont="1" applyFill="1" applyBorder="1" applyAlignment="1" applyProtection="1">
      <alignment horizontal="center" vertical="center"/>
    </xf>
    <xf numFmtId="164" fontId="14" fillId="3" borderId="31" xfId="2" applyNumberFormat="1" applyFont="1" applyFill="1" applyBorder="1" applyAlignment="1" applyProtection="1">
      <alignment horizontal="center" vertical="center"/>
    </xf>
    <xf numFmtId="0" fontId="3" fillId="3" borderId="0" xfId="2" applyFill="1" applyProtection="1"/>
    <xf numFmtId="0" fontId="10" fillId="3" borderId="0" xfId="2" applyFont="1" applyFill="1" applyAlignment="1" applyProtection="1">
      <alignment horizontal="center"/>
    </xf>
    <xf numFmtId="0" fontId="10" fillId="3" borderId="0" xfId="2" applyFont="1" applyFill="1" applyProtection="1"/>
    <xf numFmtId="164" fontId="3" fillId="3" borderId="0" xfId="2" applyNumberFormat="1" applyFill="1" applyAlignment="1" applyProtection="1">
      <alignment horizontal="right"/>
    </xf>
    <xf numFmtId="0" fontId="9" fillId="3" borderId="0" xfId="2" applyFont="1" applyFill="1" applyAlignment="1" applyProtection="1">
      <alignment vertical="center"/>
    </xf>
    <xf numFmtId="164" fontId="17" fillId="3" borderId="0" xfId="2" applyNumberFormat="1" applyFont="1" applyFill="1" applyAlignment="1" applyProtection="1">
      <alignment horizontal="center"/>
    </xf>
    <xf numFmtId="164" fontId="9" fillId="7" borderId="16" xfId="2" applyNumberFormat="1" applyFont="1" applyFill="1" applyBorder="1" applyAlignment="1" applyProtection="1">
      <alignment horizontal="right" vertical="center"/>
      <protection locked="0"/>
    </xf>
    <xf numFmtId="164" fontId="14" fillId="3" borderId="16" xfId="2" applyNumberFormat="1" applyFont="1" applyFill="1" applyBorder="1" applyAlignment="1" applyProtection="1">
      <alignment horizontal="center" vertical="center"/>
      <protection locked="0"/>
    </xf>
    <xf numFmtId="164" fontId="8" fillId="3" borderId="0" xfId="2" applyNumberFormat="1" applyFont="1" applyFill="1" applyBorder="1" applyAlignment="1" applyProtection="1">
      <alignment horizontal="right" vertical="center" wrapText="1"/>
    </xf>
    <xf numFmtId="0" fontId="9" fillId="3" borderId="0" xfId="2" applyFont="1" applyFill="1" applyAlignment="1">
      <alignment vertical="center"/>
    </xf>
    <xf numFmtId="164" fontId="18" fillId="3" borderId="0" xfId="2" applyNumberFormat="1" applyFont="1" applyFill="1" applyBorder="1" applyAlignment="1" applyProtection="1">
      <alignment horizontal="center" vertical="center" wrapText="1"/>
    </xf>
    <xf numFmtId="164" fontId="3" fillId="3" borderId="0" xfId="2" applyNumberFormat="1" applyFill="1" applyAlignment="1" applyProtection="1">
      <alignment horizontal="right" vertical="center"/>
    </xf>
    <xf numFmtId="164" fontId="17" fillId="3" borderId="0" xfId="2" applyNumberFormat="1" applyFont="1" applyFill="1" applyAlignment="1" applyProtection="1">
      <alignment horizontal="center" vertical="center"/>
    </xf>
    <xf numFmtId="0" fontId="9" fillId="4" borderId="0" xfId="6" applyFont="1" applyFill="1" applyAlignment="1" applyProtection="1">
      <alignment horizontal="center" vertical="center"/>
    </xf>
    <xf numFmtId="0" fontId="9" fillId="0" borderId="0" xfId="6" applyFont="1" applyFill="1" applyAlignment="1" applyProtection="1">
      <alignment horizontal="center" vertical="center"/>
    </xf>
    <xf numFmtId="164" fontId="9" fillId="8" borderId="32" xfId="2" applyNumberFormat="1" applyFont="1" applyFill="1" applyBorder="1" applyAlignment="1" applyProtection="1">
      <alignment horizontal="right" vertical="center"/>
    </xf>
    <xf numFmtId="164" fontId="14" fillId="3" borderId="32" xfId="2" applyNumberFormat="1" applyFont="1" applyFill="1" applyBorder="1" applyAlignment="1" applyProtection="1">
      <alignment horizontal="center" vertical="center"/>
    </xf>
    <xf numFmtId="164" fontId="9" fillId="8" borderId="33" xfId="2" applyNumberFormat="1" applyFont="1" applyFill="1" applyBorder="1" applyAlignment="1" applyProtection="1">
      <alignment horizontal="right" vertical="center"/>
    </xf>
    <xf numFmtId="164" fontId="14" fillId="3" borderId="33" xfId="2" applyNumberFormat="1" applyFont="1" applyFill="1" applyBorder="1" applyAlignment="1" applyProtection="1">
      <alignment horizontal="center" vertical="center"/>
    </xf>
    <xf numFmtId="164" fontId="9" fillId="8" borderId="19" xfId="2" applyNumberFormat="1" applyFont="1" applyFill="1" applyBorder="1" applyAlignment="1" applyProtection="1">
      <alignment horizontal="right" vertical="center"/>
    </xf>
    <xf numFmtId="164" fontId="9" fillId="8" borderId="20" xfId="2" applyNumberFormat="1" applyFont="1" applyFill="1" applyBorder="1" applyAlignment="1" applyProtection="1">
      <alignment horizontal="right" vertical="center"/>
    </xf>
    <xf numFmtId="164" fontId="9" fillId="8" borderId="9" xfId="2" applyNumberFormat="1" applyFont="1" applyFill="1" applyBorder="1" applyAlignment="1" applyProtection="1">
      <alignment horizontal="right" vertical="center"/>
    </xf>
    <xf numFmtId="0" fontId="9" fillId="3" borderId="19" xfId="2" applyFont="1" applyFill="1" applyBorder="1" applyProtection="1"/>
    <xf numFmtId="0" fontId="9" fillId="3" borderId="9" xfId="2" applyFont="1" applyFill="1" applyBorder="1" applyProtection="1"/>
    <xf numFmtId="0" fontId="9" fillId="3" borderId="0" xfId="2" applyFont="1" applyFill="1" applyBorder="1" applyProtection="1"/>
    <xf numFmtId="164" fontId="14" fillId="3" borderId="19" xfId="2" applyNumberFormat="1" applyFont="1" applyFill="1" applyBorder="1" applyAlignment="1" applyProtection="1">
      <alignment horizontal="center" vertical="center"/>
    </xf>
    <xf numFmtId="164" fontId="14" fillId="3" borderId="20" xfId="2" applyNumberFormat="1" applyFont="1" applyFill="1" applyBorder="1" applyAlignment="1" applyProtection="1">
      <alignment horizontal="center" vertical="center"/>
    </xf>
    <xf numFmtId="164" fontId="14" fillId="3" borderId="9" xfId="2" applyNumberFormat="1" applyFont="1" applyFill="1" applyBorder="1" applyAlignment="1" applyProtection="1">
      <alignment horizontal="center" vertical="center"/>
    </xf>
    <xf numFmtId="164" fontId="9" fillId="8" borderId="25" xfId="2" applyNumberFormat="1" applyFont="1" applyFill="1" applyBorder="1" applyAlignment="1" applyProtection="1">
      <alignment horizontal="right" vertical="center"/>
    </xf>
    <xf numFmtId="164" fontId="9" fillId="8" borderId="34" xfId="2" applyNumberFormat="1" applyFont="1" applyFill="1" applyBorder="1" applyAlignment="1" applyProtection="1">
      <alignment horizontal="right" vertical="center"/>
    </xf>
    <xf numFmtId="0" fontId="9" fillId="3" borderId="28" xfId="2" applyFont="1" applyFill="1" applyBorder="1" applyProtection="1"/>
    <xf numFmtId="0" fontId="9" fillId="3" borderId="25" xfId="2" applyFont="1" applyFill="1" applyBorder="1" applyProtection="1"/>
    <xf numFmtId="164" fontId="14" fillId="3" borderId="25" xfId="2" applyNumberFormat="1" applyFont="1" applyFill="1" applyBorder="1" applyAlignment="1" applyProtection="1">
      <alignment horizontal="center" vertical="center"/>
    </xf>
    <xf numFmtId="164" fontId="14" fillId="3" borderId="34" xfId="2" applyNumberFormat="1" applyFont="1" applyFill="1" applyBorder="1" applyAlignment="1" applyProtection="1">
      <alignment horizontal="center" vertical="center"/>
    </xf>
    <xf numFmtId="164" fontId="18" fillId="3" borderId="0" xfId="2" applyNumberFormat="1" applyFont="1" applyFill="1" applyBorder="1" applyAlignment="1" applyProtection="1">
      <alignment horizontal="right" vertical="center" wrapText="1"/>
    </xf>
    <xf numFmtId="164" fontId="17" fillId="3" borderId="0" xfId="2" applyNumberFormat="1" applyFont="1" applyFill="1" applyAlignment="1" applyProtection="1">
      <alignment horizontal="right" vertical="center"/>
    </xf>
    <xf numFmtId="0" fontId="10" fillId="4" borderId="0" xfId="6" applyFont="1" applyFill="1" applyAlignment="1" applyProtection="1">
      <alignment horizontal="center" vertical="center"/>
    </xf>
    <xf numFmtId="0" fontId="10" fillId="0" borderId="0" xfId="6" applyFont="1" applyFill="1" applyAlignment="1" applyProtection="1">
      <alignment horizontal="center" vertical="center"/>
    </xf>
    <xf numFmtId="0" fontId="9" fillId="3" borderId="0" xfId="2" applyFont="1" applyFill="1" applyBorder="1" applyAlignment="1" applyProtection="1">
      <alignment horizontal="center" vertical="center"/>
    </xf>
    <xf numFmtId="0" fontId="7" fillId="3" borderId="0" xfId="2" applyFont="1" applyFill="1" applyBorder="1" applyAlignment="1" applyProtection="1">
      <alignment vertical="center"/>
    </xf>
    <xf numFmtId="164" fontId="8" fillId="3" borderId="0" xfId="2" applyNumberFormat="1" applyFont="1" applyFill="1" applyBorder="1" applyAlignment="1" applyProtection="1">
      <alignment horizontal="center" vertical="center" wrapText="1"/>
    </xf>
    <xf numFmtId="0" fontId="0" fillId="0" borderId="0" xfId="0" applyAlignment="1"/>
    <xf numFmtId="0" fontId="8" fillId="4" borderId="8" xfId="2" applyFont="1" applyFill="1" applyBorder="1" applyAlignment="1" applyProtection="1">
      <alignment vertical="center"/>
    </xf>
    <xf numFmtId="164" fontId="3" fillId="3" borderId="0" xfId="2" applyNumberFormat="1" applyFill="1" applyAlignment="1" applyProtection="1">
      <alignment horizontal="center" vertical="center"/>
    </xf>
    <xf numFmtId="0" fontId="0" fillId="3" borderId="0" xfId="0" applyFill="1" applyAlignment="1"/>
    <xf numFmtId="164" fontId="9" fillId="7" borderId="20" xfId="2" applyNumberFormat="1" applyFont="1" applyFill="1" applyBorder="1" applyAlignment="1" applyProtection="1">
      <alignment vertical="center"/>
      <protection locked="0"/>
    </xf>
    <xf numFmtId="164" fontId="10" fillId="3" borderId="15" xfId="2" applyNumberFormat="1" applyFont="1" applyFill="1" applyBorder="1" applyAlignment="1" applyProtection="1">
      <alignment horizontal="center" vertical="center"/>
    </xf>
    <xf numFmtId="164" fontId="9" fillId="8" borderId="35" xfId="2" applyNumberFormat="1" applyFont="1" applyFill="1" applyBorder="1" applyAlignment="1" applyProtection="1">
      <alignment horizontal="right" vertical="center"/>
    </xf>
    <xf numFmtId="164" fontId="9" fillId="3" borderId="36" xfId="2" applyNumberFormat="1" applyFont="1" applyFill="1" applyBorder="1" applyAlignment="1" applyProtection="1">
      <alignment vertical="center"/>
      <protection locked="0"/>
    </xf>
    <xf numFmtId="164" fontId="9" fillId="3" borderId="14" xfId="2" applyNumberFormat="1" applyFont="1" applyFill="1" applyBorder="1" applyAlignment="1" applyProtection="1">
      <alignment horizontal="center" vertical="center"/>
      <protection locked="0"/>
    </xf>
    <xf numFmtId="164" fontId="9" fillId="3" borderId="15" xfId="2" applyNumberFormat="1" applyFont="1" applyFill="1" applyBorder="1" applyAlignment="1" applyProtection="1">
      <alignment horizontal="center" vertical="center"/>
      <protection locked="0"/>
    </xf>
    <xf numFmtId="164" fontId="9" fillId="3" borderId="10" xfId="2" applyNumberFormat="1" applyFont="1" applyFill="1" applyBorder="1" applyAlignment="1" applyProtection="1">
      <alignment horizontal="center" vertical="center"/>
      <protection locked="0"/>
    </xf>
    <xf numFmtId="164" fontId="9" fillId="3" borderId="35" xfId="2" applyNumberFormat="1" applyFont="1" applyFill="1" applyBorder="1" applyAlignment="1" applyProtection="1">
      <alignment horizontal="center" vertical="center"/>
    </xf>
    <xf numFmtId="1" fontId="9" fillId="5" borderId="0" xfId="2" applyNumberFormat="1" applyFont="1" applyFill="1" applyAlignment="1" applyProtection="1">
      <alignment horizontal="center" vertical="center" wrapText="1"/>
    </xf>
    <xf numFmtId="1" fontId="9" fillId="0" borderId="0" xfId="2" applyNumberFormat="1" applyFont="1" applyFill="1" applyAlignment="1" applyProtection="1">
      <alignment horizontal="center" vertical="center"/>
    </xf>
    <xf numFmtId="1" fontId="9" fillId="3" borderId="0" xfId="2" applyNumberFormat="1" applyFont="1" applyFill="1" applyAlignment="1" applyProtection="1">
      <alignment horizontal="center" vertical="center"/>
    </xf>
    <xf numFmtId="164" fontId="10" fillId="3" borderId="20" xfId="2" applyNumberFormat="1" applyFont="1" applyFill="1" applyBorder="1" applyAlignment="1" applyProtection="1">
      <alignment horizontal="center" vertical="center"/>
    </xf>
    <xf numFmtId="164" fontId="9" fillId="8" borderId="37" xfId="2" applyNumberFormat="1" applyFont="1" applyFill="1" applyBorder="1" applyAlignment="1" applyProtection="1">
      <alignment horizontal="right" vertical="center"/>
    </xf>
    <xf numFmtId="164" fontId="9" fillId="3" borderId="20" xfId="2" applyNumberFormat="1" applyFont="1" applyFill="1" applyBorder="1" applyAlignment="1" applyProtection="1">
      <alignment vertical="center"/>
      <protection locked="0"/>
    </xf>
    <xf numFmtId="164" fontId="9" fillId="3" borderId="19" xfId="2" applyNumberFormat="1" applyFont="1" applyFill="1" applyBorder="1" applyAlignment="1" applyProtection="1">
      <alignment horizontal="center" vertical="center"/>
      <protection locked="0"/>
    </xf>
    <xf numFmtId="164" fontId="9" fillId="3" borderId="20" xfId="2" applyNumberFormat="1" applyFont="1" applyFill="1" applyBorder="1" applyAlignment="1" applyProtection="1">
      <alignment horizontal="center" vertical="center"/>
      <protection locked="0"/>
    </xf>
    <xf numFmtId="164" fontId="9" fillId="3" borderId="9" xfId="2" applyNumberFormat="1" applyFont="1" applyFill="1" applyBorder="1" applyAlignment="1" applyProtection="1">
      <alignment horizontal="center" vertical="center"/>
      <protection locked="0"/>
    </xf>
    <xf numFmtId="164" fontId="9" fillId="3" borderId="37" xfId="2" applyNumberFormat="1" applyFont="1" applyFill="1" applyBorder="1" applyAlignment="1" applyProtection="1">
      <alignment horizontal="center" vertical="center"/>
    </xf>
    <xf numFmtId="0" fontId="9" fillId="0" borderId="38" xfId="2" applyFont="1" applyBorder="1" applyAlignment="1" applyProtection="1">
      <alignment horizontal="center" vertical="center"/>
    </xf>
    <xf numFmtId="0" fontId="9" fillId="0" borderId="39" xfId="2" applyFont="1" applyBorder="1" applyAlignment="1" applyProtection="1">
      <alignment horizontal="center" vertical="center"/>
    </xf>
    <xf numFmtId="164" fontId="10" fillId="3" borderId="40" xfId="2" applyNumberFormat="1" applyFont="1" applyFill="1" applyBorder="1" applyAlignment="1" applyProtection="1">
      <alignment horizontal="center" vertical="center"/>
    </xf>
    <xf numFmtId="0" fontId="10" fillId="3" borderId="29" xfId="2" applyFont="1" applyFill="1" applyBorder="1" applyAlignment="1" applyProtection="1">
      <alignment horizontal="center" vertical="center"/>
    </xf>
    <xf numFmtId="164" fontId="9" fillId="9" borderId="28" xfId="2" applyNumberFormat="1" applyFont="1" applyFill="1" applyBorder="1" applyAlignment="1" applyProtection="1">
      <alignment horizontal="right" vertical="center"/>
      <protection locked="0"/>
    </xf>
    <xf numFmtId="164" fontId="9" fillId="9" borderId="29" xfId="2" applyNumberFormat="1" applyFont="1" applyFill="1" applyBorder="1" applyAlignment="1" applyProtection="1">
      <alignment horizontal="right" vertical="center"/>
      <protection locked="0"/>
    </xf>
    <xf numFmtId="164" fontId="9" fillId="9" borderId="25" xfId="2" applyNumberFormat="1" applyFont="1" applyFill="1" applyBorder="1" applyAlignment="1" applyProtection="1">
      <alignment horizontal="right" vertical="center"/>
      <protection locked="0"/>
    </xf>
    <xf numFmtId="164" fontId="9" fillId="8" borderId="41" xfId="2" applyNumberFormat="1" applyFont="1" applyFill="1" applyBorder="1" applyAlignment="1" applyProtection="1">
      <alignment horizontal="right" vertical="center"/>
    </xf>
    <xf numFmtId="164" fontId="9" fillId="3" borderId="28" xfId="2" applyNumberFormat="1" applyFont="1" applyFill="1" applyBorder="1" applyAlignment="1" applyProtection="1">
      <alignment horizontal="center" vertical="center"/>
      <protection locked="0"/>
    </xf>
    <xf numFmtId="164" fontId="9" fillId="3" borderId="29" xfId="2" applyNumberFormat="1" applyFont="1" applyFill="1" applyBorder="1" applyAlignment="1" applyProtection="1">
      <alignment horizontal="center" vertical="center"/>
      <protection locked="0"/>
    </xf>
    <xf numFmtId="164" fontId="9" fillId="3" borderId="25" xfId="2" applyNumberFormat="1" applyFont="1" applyFill="1" applyBorder="1" applyAlignment="1" applyProtection="1">
      <alignment horizontal="center" vertical="center"/>
      <protection locked="0"/>
    </xf>
    <xf numFmtId="164" fontId="9" fillId="3" borderId="41" xfId="2" applyNumberFormat="1" applyFont="1" applyFill="1" applyBorder="1" applyAlignment="1" applyProtection="1">
      <alignment horizontal="center" vertical="center"/>
    </xf>
    <xf numFmtId="0" fontId="9" fillId="0" borderId="4" xfId="2" applyFont="1" applyBorder="1" applyAlignment="1" applyProtection="1">
      <alignment horizontal="center" vertical="center"/>
    </xf>
    <xf numFmtId="0" fontId="7" fillId="0" borderId="5" xfId="2" applyFont="1" applyBorder="1" applyAlignment="1" applyProtection="1">
      <alignment vertical="center"/>
    </xf>
    <xf numFmtId="0" fontId="10" fillId="0" borderId="5" xfId="2" applyFont="1" applyBorder="1" applyAlignment="1" applyProtection="1">
      <alignment horizontal="center" vertical="center"/>
    </xf>
    <xf numFmtId="0" fontId="10" fillId="0" borderId="6" xfId="2" applyFont="1" applyBorder="1" applyAlignment="1" applyProtection="1">
      <alignment horizontal="center" vertical="center"/>
    </xf>
    <xf numFmtId="164" fontId="9" fillId="9" borderId="4" xfId="2" applyNumberFormat="1" applyFont="1" applyFill="1" applyBorder="1" applyAlignment="1" applyProtection="1">
      <alignment horizontal="right" vertical="center"/>
      <protection locked="0"/>
    </xf>
    <xf numFmtId="164" fontId="9" fillId="9" borderId="5" xfId="2" applyNumberFormat="1" applyFont="1" applyFill="1" applyBorder="1" applyAlignment="1" applyProtection="1">
      <alignment horizontal="right" vertical="center"/>
      <protection locked="0"/>
    </xf>
    <xf numFmtId="164" fontId="9" fillId="9" borderId="6" xfId="2" applyNumberFormat="1" applyFont="1" applyFill="1" applyBorder="1" applyAlignment="1" applyProtection="1">
      <alignment horizontal="right" vertical="center"/>
      <protection locked="0"/>
    </xf>
    <xf numFmtId="164" fontId="9" fillId="8" borderId="42" xfId="2" applyNumberFormat="1" applyFont="1" applyFill="1" applyBorder="1" applyAlignment="1" applyProtection="1">
      <alignment horizontal="right" vertical="center"/>
    </xf>
    <xf numFmtId="0" fontId="9" fillId="3" borderId="4" xfId="2" applyFont="1" applyFill="1" applyBorder="1" applyProtection="1"/>
    <xf numFmtId="0" fontId="9" fillId="3" borderId="8" xfId="2" applyFont="1" applyFill="1" applyBorder="1" applyProtection="1"/>
    <xf numFmtId="164" fontId="9" fillId="3" borderId="4" xfId="2" applyNumberFormat="1" applyFont="1" applyFill="1" applyBorder="1" applyAlignment="1" applyProtection="1">
      <alignment horizontal="center" vertical="center"/>
      <protection locked="0"/>
    </xf>
    <xf numFmtId="164" fontId="9" fillId="3" borderId="5" xfId="2" applyNumberFormat="1" applyFont="1" applyFill="1" applyBorder="1" applyAlignment="1" applyProtection="1">
      <alignment horizontal="center" vertical="center"/>
      <protection locked="0"/>
    </xf>
    <xf numFmtId="164" fontId="9" fillId="3" borderId="6" xfId="2" applyNumberFormat="1" applyFont="1" applyFill="1" applyBorder="1" applyAlignment="1" applyProtection="1">
      <alignment horizontal="center" vertical="center"/>
      <protection locked="0"/>
    </xf>
    <xf numFmtId="164" fontId="9" fillId="3" borderId="42" xfId="2" applyNumberFormat="1" applyFont="1" applyFill="1" applyBorder="1" applyAlignment="1" applyProtection="1">
      <alignment horizontal="center" vertical="center"/>
    </xf>
    <xf numFmtId="0" fontId="3" fillId="3" borderId="0" xfId="2" applyFill="1" applyAlignment="1" applyProtection="1">
      <alignment horizontal="center"/>
    </xf>
    <xf numFmtId="0" fontId="9" fillId="3" borderId="0" xfId="6" applyFont="1" applyFill="1" applyAlignment="1" applyProtection="1">
      <alignment horizontal="center" vertical="center"/>
    </xf>
    <xf numFmtId="0" fontId="10" fillId="3" borderId="0" xfId="6" applyFont="1" applyFill="1" applyAlignment="1" applyProtection="1">
      <alignment horizontal="center" vertical="center"/>
    </xf>
    <xf numFmtId="0" fontId="9" fillId="3" borderId="0" xfId="2" applyFont="1" applyFill="1" applyProtection="1"/>
    <xf numFmtId="0" fontId="9" fillId="3" borderId="0" xfId="0" applyFont="1" applyFill="1" applyBorder="1" applyAlignment="1">
      <alignment vertical="top"/>
    </xf>
    <xf numFmtId="0" fontId="0" fillId="0" borderId="0" xfId="0" applyFill="1" applyBorder="1" applyAlignment="1">
      <alignment vertical="top"/>
    </xf>
    <xf numFmtId="0" fontId="18" fillId="3" borderId="0" xfId="5" applyFont="1" applyFill="1" applyAlignment="1">
      <alignment vertical="center"/>
    </xf>
    <xf numFmtId="0" fontId="16" fillId="3" borderId="0" xfId="5" applyFont="1" applyFill="1" applyAlignment="1">
      <alignment vertical="center"/>
    </xf>
    <xf numFmtId="0" fontId="9" fillId="3" borderId="0" xfId="2" applyFont="1" applyFill="1" applyBorder="1" applyAlignment="1">
      <alignment vertical="center"/>
    </xf>
    <xf numFmtId="0" fontId="9" fillId="3" borderId="0" xfId="6" applyFont="1" applyFill="1" applyAlignment="1" applyProtection="1">
      <alignment vertical="center"/>
    </xf>
    <xf numFmtId="0" fontId="7" fillId="3" borderId="0" xfId="6" applyFont="1" applyFill="1" applyAlignment="1" applyProtection="1">
      <alignment horizontal="center" vertical="center"/>
    </xf>
    <xf numFmtId="0" fontId="7" fillId="7" borderId="20" xfId="2" applyFont="1" applyFill="1" applyBorder="1" applyAlignment="1">
      <alignment horizontal="center" vertical="center"/>
    </xf>
    <xf numFmtId="0" fontId="7" fillId="3" borderId="0" xfId="2" applyFont="1" applyFill="1" applyBorder="1" applyAlignment="1">
      <alignment horizontal="left" vertical="center"/>
    </xf>
    <xf numFmtId="0" fontId="7" fillId="10" borderId="20" xfId="2" applyFont="1" applyFill="1" applyBorder="1" applyAlignment="1">
      <alignment horizontal="center" vertical="center"/>
    </xf>
    <xf numFmtId="0" fontId="7" fillId="8" borderId="20" xfId="2" applyFont="1" applyFill="1" applyBorder="1" applyAlignment="1">
      <alignment horizontal="center" vertical="center"/>
    </xf>
    <xf numFmtId="0" fontId="7" fillId="11" borderId="20" xfId="2" applyFont="1" applyFill="1" applyBorder="1" applyAlignment="1">
      <alignment horizontal="center" vertical="center"/>
    </xf>
    <xf numFmtId="0" fontId="7" fillId="3" borderId="0" xfId="2" applyFont="1" applyFill="1" applyBorder="1" applyAlignment="1">
      <alignment horizontal="center" vertical="center"/>
    </xf>
    <xf numFmtId="0" fontId="19" fillId="3" borderId="0" xfId="2" applyNumberFormat="1" applyFont="1" applyFill="1" applyBorder="1" applyAlignment="1" applyProtection="1">
      <alignment vertical="center"/>
    </xf>
    <xf numFmtId="0" fontId="20" fillId="3" borderId="0" xfId="5" applyFont="1" applyFill="1" applyBorder="1" applyAlignment="1" applyProtection="1">
      <alignment horizontal="left" vertical="center"/>
    </xf>
    <xf numFmtId="0" fontId="20" fillId="3" borderId="0" xfId="5" applyFont="1" applyFill="1" applyBorder="1" applyAlignment="1" applyProtection="1">
      <alignment horizontal="center" vertical="center"/>
    </xf>
    <xf numFmtId="0" fontId="20" fillId="3" borderId="0" xfId="5" applyFont="1" applyFill="1" applyBorder="1" applyAlignment="1" applyProtection="1">
      <alignment vertical="center"/>
    </xf>
    <xf numFmtId="0" fontId="18" fillId="0" borderId="14" xfId="5" applyFont="1" applyFill="1" applyBorder="1" applyAlignment="1" applyProtection="1">
      <alignment horizontal="center" vertical="top"/>
    </xf>
    <xf numFmtId="0" fontId="18" fillId="3" borderId="0" xfId="5" applyFont="1" applyFill="1" applyBorder="1" applyAlignment="1" applyProtection="1">
      <alignment horizontal="left" vertical="top"/>
    </xf>
    <xf numFmtId="0" fontId="18" fillId="4" borderId="23" xfId="5" applyFont="1" applyFill="1" applyBorder="1" applyAlignment="1" applyProtection="1">
      <alignment vertical="top"/>
    </xf>
    <xf numFmtId="0" fontId="18" fillId="4" borderId="26" xfId="5" applyFont="1" applyFill="1" applyBorder="1" applyAlignment="1" applyProtection="1">
      <alignment vertical="top"/>
    </xf>
    <xf numFmtId="0" fontId="18" fillId="4" borderId="27" xfId="5" applyFont="1" applyFill="1" applyBorder="1" applyAlignment="1" applyProtection="1">
      <alignment vertical="top"/>
    </xf>
    <xf numFmtId="0" fontId="16" fillId="0" borderId="19" xfId="5" applyFont="1" applyFill="1" applyBorder="1" applyAlignment="1" applyProtection="1">
      <alignment horizontal="center" vertical="top"/>
    </xf>
    <xf numFmtId="0" fontId="14" fillId="3" borderId="0" xfId="5" applyFont="1" applyFill="1" applyBorder="1" applyAlignment="1" applyProtection="1">
      <alignment horizontal="left" vertical="top" wrapText="1"/>
    </xf>
    <xf numFmtId="0" fontId="7" fillId="3" borderId="0" xfId="6" applyFont="1" applyFill="1" applyAlignment="1" applyProtection="1">
      <alignment horizontal="left" vertical="top"/>
    </xf>
    <xf numFmtId="0" fontId="3" fillId="3" borderId="0" xfId="2" applyFill="1" applyAlignment="1" applyProtection="1">
      <alignment horizontal="left" vertical="top"/>
    </xf>
    <xf numFmtId="0" fontId="14" fillId="3" borderId="0" xfId="5" applyFont="1" applyFill="1" applyBorder="1" applyAlignment="1" applyProtection="1">
      <alignment horizontal="left" vertical="top"/>
    </xf>
    <xf numFmtId="0" fontId="16" fillId="0" borderId="19" xfId="5" applyNumberFormat="1" applyFont="1" applyFill="1" applyBorder="1" applyAlignment="1" applyProtection="1">
      <alignment horizontal="center" vertical="top" wrapText="1"/>
    </xf>
    <xf numFmtId="0" fontId="16" fillId="0" borderId="19" xfId="5" applyNumberFormat="1" applyFont="1" applyFill="1" applyBorder="1" applyAlignment="1" applyProtection="1">
      <alignment horizontal="center" vertical="top"/>
    </xf>
    <xf numFmtId="0" fontId="16" fillId="0" borderId="28" xfId="5" applyNumberFormat="1" applyFont="1" applyFill="1" applyBorder="1" applyAlignment="1" applyProtection="1">
      <alignment horizontal="center" vertical="top"/>
    </xf>
    <xf numFmtId="0" fontId="5" fillId="2" borderId="0" xfId="2" applyFont="1" applyFill="1" applyBorder="1" applyAlignment="1">
      <alignment horizontal="left" vertical="center"/>
    </xf>
    <xf numFmtId="0" fontId="16" fillId="3" borderId="0" xfId="5" applyFont="1" applyFill="1" applyAlignment="1" applyProtection="1">
      <alignment vertical="center"/>
    </xf>
    <xf numFmtId="0" fontId="21" fillId="3" borderId="0" xfId="5" applyFont="1" applyFill="1" applyBorder="1" applyAlignment="1" applyProtection="1">
      <alignment vertical="center"/>
    </xf>
    <xf numFmtId="0" fontId="21" fillId="3" borderId="0" xfId="5" applyFont="1" applyFill="1" applyBorder="1" applyAlignment="1" applyProtection="1">
      <alignment horizontal="center" vertical="center"/>
    </xf>
    <xf numFmtId="0" fontId="0" fillId="3" borderId="0" xfId="0" applyFill="1" applyAlignment="1">
      <alignment vertical="top"/>
    </xf>
    <xf numFmtId="0" fontId="3" fillId="4" borderId="0" xfId="2" applyFont="1" applyFill="1" applyAlignment="1" applyProtection="1">
      <alignment vertical="center"/>
    </xf>
    <xf numFmtId="0" fontId="3" fillId="0" borderId="0" xfId="2" applyFont="1" applyFill="1" applyAlignment="1" applyProtection="1">
      <alignment vertical="center"/>
    </xf>
    <xf numFmtId="0" fontId="3" fillId="0" borderId="0" xfId="2" applyFont="1" applyAlignment="1" applyProtection="1">
      <alignment vertical="center"/>
    </xf>
    <xf numFmtId="0" fontId="17" fillId="3" borderId="0" xfId="5" applyFont="1" applyFill="1" applyAlignment="1" applyProtection="1">
      <alignment vertical="center"/>
    </xf>
    <xf numFmtId="0" fontId="8" fillId="3" borderId="44" xfId="2" applyFont="1" applyFill="1" applyBorder="1" applyAlignment="1" applyProtection="1">
      <alignment vertical="center" wrapText="1"/>
    </xf>
    <xf numFmtId="0" fontId="0" fillId="5" borderId="0" xfId="0" applyFill="1" applyAlignment="1"/>
    <xf numFmtId="0" fontId="8" fillId="4" borderId="4" xfId="5" applyFont="1" applyFill="1" applyBorder="1" applyAlignment="1" applyProtection="1">
      <alignment horizontal="left" vertical="center"/>
    </xf>
    <xf numFmtId="0" fontId="8" fillId="4" borderId="5" xfId="5" applyFont="1" applyFill="1" applyBorder="1" applyAlignment="1" applyProtection="1">
      <alignment horizontal="left" vertical="center"/>
    </xf>
    <xf numFmtId="0" fontId="8" fillId="4" borderId="5" xfId="5" applyFont="1" applyFill="1" applyBorder="1" applyAlignment="1" applyProtection="1">
      <alignment horizontal="center" vertical="center"/>
    </xf>
    <xf numFmtId="0" fontId="8" fillId="4" borderId="6" xfId="5" applyFont="1" applyFill="1" applyBorder="1" applyAlignment="1" applyProtection="1">
      <alignment horizontal="center" vertical="center"/>
    </xf>
    <xf numFmtId="0" fontId="8" fillId="4" borderId="45" xfId="2" applyFont="1" applyFill="1" applyBorder="1" applyAlignment="1" applyProtection="1">
      <alignment horizontal="center" vertical="center" wrapText="1"/>
    </xf>
    <xf numFmtId="0" fontId="8" fillId="4" borderId="46" xfId="2" applyFont="1" applyFill="1" applyBorder="1" applyAlignment="1" applyProtection="1">
      <alignment horizontal="center" vertical="center" wrapText="1"/>
    </xf>
    <xf numFmtId="0" fontId="8" fillId="4" borderId="44" xfId="2" applyFont="1" applyFill="1" applyBorder="1" applyAlignment="1" applyProtection="1">
      <alignment horizontal="center" vertical="center" wrapText="1"/>
    </xf>
    <xf numFmtId="0" fontId="8" fillId="4" borderId="47" xfId="2" applyFont="1" applyFill="1" applyBorder="1" applyAlignment="1" applyProtection="1">
      <alignment horizontal="center" vertical="center" wrapText="1"/>
    </xf>
    <xf numFmtId="0" fontId="3" fillId="0" borderId="0" xfId="2" applyFill="1" applyAlignment="1" applyProtection="1">
      <alignment vertical="center" wrapText="1"/>
    </xf>
    <xf numFmtId="0" fontId="8" fillId="3" borderId="48" xfId="5" applyFont="1" applyFill="1" applyBorder="1" applyAlignment="1" applyProtection="1">
      <alignment horizontal="left" vertical="center"/>
    </xf>
    <xf numFmtId="0" fontId="8" fillId="3" borderId="0" xfId="5" applyFont="1" applyFill="1" applyBorder="1" applyAlignment="1" applyProtection="1">
      <alignment horizontal="center" vertical="center"/>
    </xf>
    <xf numFmtId="0" fontId="3" fillId="3" borderId="0" xfId="2" applyFill="1" applyBorder="1" applyAlignment="1" applyProtection="1">
      <alignment vertical="center"/>
    </xf>
    <xf numFmtId="0" fontId="16" fillId="0" borderId="0" xfId="5" applyFont="1" applyFill="1" applyAlignment="1" applyProtection="1">
      <alignment vertical="center"/>
    </xf>
    <xf numFmtId="0" fontId="9" fillId="3" borderId="0" xfId="2" applyFont="1" applyFill="1" applyAlignment="1" applyProtection="1">
      <alignment horizontal="center" vertical="center"/>
    </xf>
    <xf numFmtId="0" fontId="8" fillId="3" borderId="44" xfId="5" applyFont="1" applyFill="1" applyBorder="1" applyAlignment="1" applyProtection="1">
      <alignment horizontal="left" vertical="center"/>
    </xf>
    <xf numFmtId="0" fontId="8" fillId="4" borderId="1" xfId="5" applyFont="1" applyFill="1" applyBorder="1" applyAlignment="1" applyProtection="1">
      <alignment horizontal="center" vertical="center"/>
    </xf>
    <xf numFmtId="0" fontId="8" fillId="4" borderId="8" xfId="2" applyFont="1" applyFill="1" applyBorder="1"/>
    <xf numFmtId="0" fontId="16" fillId="3" borderId="0" xfId="5" applyFont="1" applyFill="1" applyBorder="1" applyAlignment="1" applyProtection="1">
      <alignment horizontal="center" vertical="center"/>
    </xf>
    <xf numFmtId="0" fontId="16" fillId="3" borderId="0" xfId="5" applyFont="1" applyFill="1" applyBorder="1" applyAlignment="1" applyProtection="1">
      <alignment vertical="center"/>
    </xf>
    <xf numFmtId="0" fontId="16" fillId="3" borderId="44" xfId="5" applyFont="1" applyFill="1" applyBorder="1" applyAlignment="1" applyProtection="1">
      <alignment vertical="center"/>
    </xf>
    <xf numFmtId="0" fontId="14" fillId="0" borderId="14" xfId="5" applyFont="1" applyFill="1" applyBorder="1" applyAlignment="1" applyProtection="1">
      <alignment horizontal="center" vertical="center"/>
    </xf>
    <xf numFmtId="0" fontId="16" fillId="0" borderId="36" xfId="2" applyFont="1" applyBorder="1" applyAlignment="1">
      <alignment vertical="center" wrapText="1"/>
    </xf>
    <xf numFmtId="0" fontId="12" fillId="3" borderId="15" xfId="5" applyFont="1" applyFill="1" applyBorder="1" applyAlignment="1" applyProtection="1">
      <alignment horizontal="center" vertical="center"/>
    </xf>
    <xf numFmtId="0" fontId="12" fillId="3" borderId="16" xfId="5" applyFont="1" applyFill="1" applyBorder="1" applyAlignment="1" applyProtection="1">
      <alignment horizontal="center" vertical="center"/>
    </xf>
    <xf numFmtId="164" fontId="14" fillId="7" borderId="18" xfId="7" applyNumberFormat="1" applyFont="1" applyFill="1" applyBorder="1" applyAlignment="1" applyProtection="1">
      <alignment vertical="center"/>
      <protection locked="0"/>
    </xf>
    <xf numFmtId="164" fontId="14" fillId="7" borderId="15" xfId="7" applyNumberFormat="1" applyFont="1" applyFill="1" applyBorder="1" applyAlignment="1" applyProtection="1">
      <alignment vertical="center"/>
      <protection locked="0"/>
    </xf>
    <xf numFmtId="164" fontId="14" fillId="8" borderId="49" xfId="2" applyNumberFormat="1" applyFont="1" applyFill="1" applyBorder="1" applyAlignment="1" applyProtection="1">
      <alignment vertical="center"/>
    </xf>
    <xf numFmtId="164" fontId="13" fillId="3" borderId="10" xfId="2" applyNumberFormat="1" applyFont="1" applyFill="1" applyBorder="1" applyAlignment="1">
      <alignment horizontal="center" vertical="center"/>
    </xf>
    <xf numFmtId="164" fontId="14" fillId="3" borderId="18" xfId="7" applyNumberFormat="1" applyFont="1" applyFill="1" applyBorder="1" applyAlignment="1" applyProtection="1">
      <alignment horizontal="center" vertical="center"/>
      <protection locked="0"/>
    </xf>
    <xf numFmtId="164" fontId="14" fillId="3" borderId="15" xfId="7" applyNumberFormat="1" applyFont="1" applyFill="1" applyBorder="1" applyAlignment="1" applyProtection="1">
      <alignment horizontal="center" vertical="center"/>
      <protection locked="0"/>
    </xf>
    <xf numFmtId="164" fontId="14" fillId="3" borderId="49" xfId="2" applyNumberFormat="1" applyFont="1" applyFill="1" applyBorder="1" applyAlignment="1" applyProtection="1">
      <alignment horizontal="center" vertical="center"/>
    </xf>
    <xf numFmtId="1" fontId="9" fillId="5" borderId="0" xfId="2" applyNumberFormat="1" applyFont="1" applyFill="1" applyAlignment="1" applyProtection="1">
      <alignment horizontal="center" vertical="center"/>
    </xf>
    <xf numFmtId="164" fontId="9" fillId="3" borderId="0" xfId="2" applyNumberFormat="1" applyFont="1" applyFill="1" applyAlignment="1" applyProtection="1">
      <alignment horizontal="center" vertical="center"/>
    </xf>
    <xf numFmtId="0" fontId="14" fillId="0" borderId="38" xfId="5" applyFont="1" applyFill="1" applyBorder="1" applyAlignment="1" applyProtection="1">
      <alignment horizontal="center" vertical="center"/>
    </xf>
    <xf numFmtId="0" fontId="12" fillId="3" borderId="20" xfId="5" applyFont="1" applyFill="1" applyBorder="1" applyAlignment="1" applyProtection="1">
      <alignment horizontal="center" vertical="center"/>
    </xf>
    <xf numFmtId="0" fontId="12" fillId="3" borderId="21" xfId="5" applyFont="1" applyFill="1" applyBorder="1" applyAlignment="1" applyProtection="1">
      <alignment horizontal="center" vertical="center"/>
    </xf>
    <xf numFmtId="164" fontId="14" fillId="7" borderId="23" xfId="7" applyNumberFormat="1" applyFont="1" applyFill="1" applyBorder="1" applyAlignment="1" applyProtection="1">
      <alignment vertical="center"/>
      <protection locked="0"/>
    </xf>
    <xf numFmtId="164" fontId="14" fillId="7" borderId="20" xfId="7" applyNumberFormat="1" applyFont="1" applyFill="1" applyBorder="1" applyAlignment="1" applyProtection="1">
      <alignment vertical="center"/>
      <protection locked="0"/>
    </xf>
    <xf numFmtId="164" fontId="14" fillId="8" borderId="27" xfId="2" applyNumberFormat="1" applyFont="1" applyFill="1" applyBorder="1" applyAlignment="1" applyProtection="1">
      <alignment vertical="center"/>
    </xf>
    <xf numFmtId="0" fontId="22" fillId="3" borderId="0" xfId="2" applyFont="1" applyFill="1" applyAlignment="1" applyProtection="1">
      <alignment vertical="center"/>
    </xf>
    <xf numFmtId="164" fontId="23" fillId="3" borderId="50" xfId="2" applyNumberFormat="1" applyFont="1" applyFill="1" applyBorder="1" applyAlignment="1">
      <alignment horizontal="center" vertical="center"/>
    </xf>
    <xf numFmtId="164" fontId="23" fillId="3" borderId="51" xfId="2" applyNumberFormat="1" applyFont="1" applyFill="1" applyBorder="1" applyAlignment="1">
      <alignment horizontal="center" vertical="center"/>
    </xf>
    <xf numFmtId="164" fontId="23" fillId="3" borderId="0" xfId="2" applyNumberFormat="1" applyFont="1" applyFill="1" applyBorder="1" applyAlignment="1">
      <alignment horizontal="center" vertical="center"/>
    </xf>
    <xf numFmtId="0" fontId="22" fillId="3" borderId="0" xfId="0" applyFont="1" applyFill="1" applyBorder="1" applyAlignment="1">
      <alignment vertical="top"/>
    </xf>
    <xf numFmtId="164" fontId="14" fillId="3" borderId="23" xfId="7" applyNumberFormat="1" applyFont="1" applyFill="1" applyBorder="1" applyAlignment="1" applyProtection="1">
      <alignment horizontal="center" vertical="center"/>
      <protection locked="0"/>
    </xf>
    <xf numFmtId="164" fontId="14" fillId="3" borderId="20" xfId="7" applyNumberFormat="1" applyFont="1" applyFill="1" applyBorder="1" applyAlignment="1" applyProtection="1">
      <alignment horizontal="center" vertical="center"/>
      <protection locked="0"/>
    </xf>
    <xf numFmtId="164" fontId="14" fillId="3" borderId="27" xfId="2" applyNumberFormat="1" applyFont="1" applyFill="1" applyBorder="1" applyAlignment="1" applyProtection="1">
      <alignment horizontal="center" vertical="center"/>
    </xf>
    <xf numFmtId="0" fontId="14" fillId="0" borderId="19" xfId="5" applyFont="1" applyFill="1" applyBorder="1" applyAlignment="1" applyProtection="1">
      <alignment horizontal="center" vertical="center"/>
    </xf>
    <xf numFmtId="0" fontId="16" fillId="0" borderId="20" xfId="5" applyFont="1" applyFill="1" applyBorder="1" applyAlignment="1">
      <alignment vertical="center" wrapText="1"/>
    </xf>
    <xf numFmtId="0" fontId="12" fillId="3" borderId="20" xfId="5" applyFont="1" applyFill="1" applyBorder="1" applyAlignment="1">
      <alignment horizontal="center" vertical="center" wrapText="1"/>
    </xf>
    <xf numFmtId="0" fontId="12" fillId="3" borderId="36" xfId="5" applyFont="1" applyFill="1" applyBorder="1" applyAlignment="1">
      <alignment horizontal="center" vertical="center" wrapText="1"/>
    </xf>
    <xf numFmtId="164" fontId="23" fillId="3" borderId="23" xfId="2" applyNumberFormat="1" applyFont="1" applyFill="1" applyBorder="1" applyAlignment="1">
      <alignment vertical="center"/>
    </xf>
    <xf numFmtId="164" fontId="23" fillId="3" borderId="9" xfId="2" applyNumberFormat="1" applyFont="1" applyFill="1" applyBorder="1" applyAlignment="1">
      <alignment vertical="center"/>
    </xf>
    <xf numFmtId="164" fontId="23" fillId="3" borderId="0" xfId="2" applyNumberFormat="1" applyFont="1" applyFill="1" applyBorder="1" applyAlignment="1">
      <alignment vertical="center"/>
    </xf>
    <xf numFmtId="0" fontId="16" fillId="0" borderId="40" xfId="5" applyFont="1" applyFill="1" applyBorder="1" applyAlignment="1">
      <alignment vertical="center" wrapText="1"/>
    </xf>
    <xf numFmtId="0" fontId="12" fillId="3" borderId="40" xfId="5" applyFont="1" applyFill="1" applyBorder="1" applyAlignment="1">
      <alignment horizontal="center" vertical="center" wrapText="1"/>
    </xf>
    <xf numFmtId="0" fontId="12" fillId="3" borderId="40" xfId="5" applyFont="1" applyFill="1" applyBorder="1" applyAlignment="1" applyProtection="1">
      <alignment horizontal="center" vertical="center"/>
    </xf>
    <xf numFmtId="0" fontId="12" fillId="3" borderId="52" xfId="5" applyFont="1" applyFill="1" applyBorder="1" applyAlignment="1" applyProtection="1">
      <alignment horizontal="center" vertical="center"/>
    </xf>
    <xf numFmtId="164" fontId="14" fillId="7" borderId="53" xfId="7" applyNumberFormat="1" applyFont="1" applyFill="1" applyBorder="1" applyAlignment="1" applyProtection="1">
      <alignment vertical="center"/>
      <protection locked="0"/>
    </xf>
    <xf numFmtId="164" fontId="14" fillId="7" borderId="40" xfId="7" applyNumberFormat="1" applyFont="1" applyFill="1" applyBorder="1" applyAlignment="1" applyProtection="1">
      <alignment vertical="center"/>
      <protection locked="0"/>
    </xf>
    <xf numFmtId="164" fontId="14" fillId="8" borderId="54" xfId="2" applyNumberFormat="1" applyFont="1" applyFill="1" applyBorder="1" applyAlignment="1" applyProtection="1">
      <alignment vertical="center"/>
    </xf>
    <xf numFmtId="164" fontId="14" fillId="3" borderId="53" xfId="7" applyNumberFormat="1" applyFont="1" applyFill="1" applyBorder="1" applyAlignment="1" applyProtection="1">
      <alignment horizontal="center" vertical="center"/>
      <protection locked="0"/>
    </xf>
    <xf numFmtId="164" fontId="14" fillId="3" borderId="40" xfId="7" applyNumberFormat="1" applyFont="1" applyFill="1" applyBorder="1" applyAlignment="1" applyProtection="1">
      <alignment horizontal="center" vertical="center"/>
      <protection locked="0"/>
    </xf>
    <xf numFmtId="164" fontId="14" fillId="3" borderId="54" xfId="2" applyNumberFormat="1" applyFont="1" applyFill="1" applyBorder="1" applyAlignment="1" applyProtection="1">
      <alignment horizontal="center" vertical="center"/>
    </xf>
    <xf numFmtId="0" fontId="12" fillId="0" borderId="20" xfId="5" applyFont="1" applyFill="1" applyBorder="1" applyAlignment="1" applyProtection="1">
      <alignment horizontal="center" vertical="center"/>
    </xf>
    <xf numFmtId="0" fontId="16" fillId="0" borderId="36" xfId="5" applyFont="1" applyFill="1" applyBorder="1" applyAlignment="1">
      <alignment vertical="center" wrapText="1"/>
    </xf>
    <xf numFmtId="0" fontId="12" fillId="0" borderId="36" xfId="5" applyFont="1" applyFill="1" applyBorder="1" applyAlignment="1" applyProtection="1">
      <alignment horizontal="center" vertical="center"/>
    </xf>
    <xf numFmtId="164" fontId="14" fillId="7" borderId="50" xfId="7" applyNumberFormat="1" applyFont="1" applyFill="1" applyBorder="1" applyAlignment="1" applyProtection="1">
      <alignment vertical="center"/>
      <protection locked="0"/>
    </xf>
    <xf numFmtId="164" fontId="14" fillId="7" borderId="36" xfId="7" applyNumberFormat="1" applyFont="1" applyFill="1" applyBorder="1" applyAlignment="1" applyProtection="1">
      <alignment vertical="center"/>
      <protection locked="0"/>
    </xf>
    <xf numFmtId="164" fontId="14" fillId="8" borderId="55" xfId="2" applyNumberFormat="1" applyFont="1" applyFill="1" applyBorder="1" applyAlignment="1" applyProtection="1">
      <alignment vertical="center"/>
    </xf>
    <xf numFmtId="164" fontId="14" fillId="3" borderId="50" xfId="7" applyNumberFormat="1" applyFont="1" applyFill="1" applyBorder="1" applyAlignment="1" applyProtection="1">
      <alignment horizontal="center" vertical="center"/>
      <protection locked="0"/>
    </xf>
    <xf numFmtId="164" fontId="14" fillId="3" borderId="36" xfId="7" applyNumberFormat="1" applyFont="1" applyFill="1" applyBorder="1" applyAlignment="1" applyProtection="1">
      <alignment horizontal="center" vertical="center"/>
      <protection locked="0"/>
    </xf>
    <xf numFmtId="164" fontId="14" fillId="3" borderId="55" xfId="2" applyNumberFormat="1" applyFont="1" applyFill="1" applyBorder="1" applyAlignment="1" applyProtection="1">
      <alignment horizontal="center" vertical="center"/>
    </xf>
    <xf numFmtId="0" fontId="16" fillId="0" borderId="36" xfId="5" applyFont="1" applyFill="1" applyBorder="1" applyAlignment="1" applyProtection="1">
      <alignment vertical="center" wrapText="1"/>
      <protection locked="0"/>
    </xf>
    <xf numFmtId="0" fontId="14" fillId="3" borderId="20" xfId="5" applyFont="1" applyFill="1" applyBorder="1" applyAlignment="1">
      <alignment vertical="center" wrapText="1"/>
    </xf>
    <xf numFmtId="0" fontId="9" fillId="0" borderId="0" xfId="2" applyFont="1" applyFill="1" applyAlignment="1" applyProtection="1">
      <alignment horizontal="left" vertical="center"/>
    </xf>
    <xf numFmtId="0" fontId="16" fillId="7" borderId="20" xfId="5" applyFont="1" applyFill="1" applyBorder="1" applyAlignment="1" applyProtection="1">
      <alignment vertical="center" wrapText="1"/>
      <protection locked="0"/>
    </xf>
    <xf numFmtId="0" fontId="14" fillId="3" borderId="19" xfId="5" applyFont="1" applyFill="1" applyBorder="1" applyAlignment="1" applyProtection="1">
      <alignment horizontal="center" vertical="center"/>
    </xf>
    <xf numFmtId="0" fontId="14" fillId="3" borderId="39" xfId="5" applyFont="1" applyFill="1" applyBorder="1" applyAlignment="1" applyProtection="1">
      <alignment horizontal="center" vertical="center"/>
    </xf>
    <xf numFmtId="0" fontId="16" fillId="7" borderId="40" xfId="5" applyFont="1" applyFill="1" applyBorder="1" applyAlignment="1" applyProtection="1">
      <alignment vertical="center" wrapText="1"/>
      <protection locked="0"/>
    </xf>
    <xf numFmtId="0" fontId="14" fillId="3" borderId="40" xfId="5" applyFont="1" applyFill="1" applyBorder="1" applyAlignment="1">
      <alignment vertical="center" wrapText="1"/>
    </xf>
    <xf numFmtId="0" fontId="12" fillId="3" borderId="9" xfId="5" applyFont="1" applyFill="1" applyBorder="1" applyAlignment="1" applyProtection="1">
      <alignment horizontal="center" vertical="center"/>
    </xf>
    <xf numFmtId="164" fontId="14" fillId="7" borderId="26" xfId="7" applyNumberFormat="1" applyFont="1" applyFill="1" applyBorder="1" applyAlignment="1" applyProtection="1">
      <alignment vertical="center"/>
      <protection locked="0"/>
    </xf>
    <xf numFmtId="164" fontId="9" fillId="3" borderId="53" xfId="2" applyNumberFormat="1" applyFont="1" applyFill="1" applyBorder="1" applyAlignment="1">
      <alignment vertical="center"/>
    </xf>
    <xf numFmtId="1" fontId="16" fillId="4" borderId="0" xfId="5" applyNumberFormat="1" applyFont="1" applyFill="1" applyBorder="1" applyAlignment="1" applyProtection="1">
      <alignment vertical="center"/>
      <protection locked="0"/>
    </xf>
    <xf numFmtId="165" fontId="16" fillId="4" borderId="0" xfId="7" applyNumberFormat="1" applyFont="1" applyFill="1" applyBorder="1" applyAlignment="1" applyProtection="1">
      <alignment vertical="center"/>
      <protection locked="0"/>
    </xf>
    <xf numFmtId="165" fontId="16" fillId="3" borderId="0" xfId="7" applyNumberFormat="1" applyFont="1" applyFill="1" applyBorder="1" applyAlignment="1" applyProtection="1">
      <alignment vertical="center"/>
      <protection locked="0"/>
    </xf>
    <xf numFmtId="0" fontId="9" fillId="4" borderId="0" xfId="6" applyFont="1" applyFill="1" applyAlignment="1" applyProtection="1">
      <alignment vertical="center"/>
    </xf>
    <xf numFmtId="0" fontId="14" fillId="3" borderId="56" xfId="5" applyFont="1" applyFill="1" applyBorder="1" applyAlignment="1" applyProtection="1">
      <alignment horizontal="center" vertical="center"/>
    </xf>
    <xf numFmtId="0" fontId="16" fillId="7" borderId="57" xfId="5" applyFont="1" applyFill="1" applyBorder="1" applyAlignment="1" applyProtection="1">
      <alignment vertical="center" wrapText="1"/>
      <protection locked="0"/>
    </xf>
    <xf numFmtId="0" fontId="12" fillId="3" borderId="57" xfId="5" applyFont="1" applyFill="1" applyBorder="1" applyAlignment="1">
      <alignment horizontal="center" vertical="center" wrapText="1"/>
    </xf>
    <xf numFmtId="0" fontId="12" fillId="3" borderId="57" xfId="5" applyFont="1" applyFill="1" applyBorder="1" applyAlignment="1" applyProtection="1">
      <alignment horizontal="center" vertical="center"/>
    </xf>
    <xf numFmtId="0" fontId="12" fillId="3" borderId="58" xfId="5" applyFont="1" applyFill="1" applyBorder="1" applyAlignment="1" applyProtection="1">
      <alignment horizontal="center" vertical="center"/>
    </xf>
    <xf numFmtId="164" fontId="14" fillId="7" borderId="0" xfId="7" applyNumberFormat="1" applyFont="1" applyFill="1" applyBorder="1" applyAlignment="1" applyProtection="1">
      <alignment vertical="center"/>
      <protection locked="0"/>
    </xf>
    <xf numFmtId="164" fontId="14" fillId="7" borderId="57" xfId="7" applyNumberFormat="1" applyFont="1" applyFill="1" applyBorder="1" applyAlignment="1" applyProtection="1">
      <alignment vertical="center"/>
      <protection locked="0"/>
    </xf>
    <xf numFmtId="164" fontId="14" fillId="8" borderId="59" xfId="2" applyNumberFormat="1" applyFont="1" applyFill="1" applyBorder="1" applyAlignment="1" applyProtection="1">
      <alignment vertical="center"/>
    </xf>
    <xf numFmtId="0" fontId="14" fillId="3" borderId="57" xfId="5" applyFont="1" applyFill="1" applyBorder="1" applyAlignment="1">
      <alignment vertical="center" wrapText="1"/>
    </xf>
    <xf numFmtId="164" fontId="14" fillId="3" borderId="57" xfId="7" applyNumberFormat="1" applyFont="1" applyFill="1" applyBorder="1" applyAlignment="1" applyProtection="1">
      <alignment horizontal="center" vertical="center"/>
      <protection locked="0"/>
    </xf>
    <xf numFmtId="164" fontId="14" fillId="3" borderId="59" xfId="2" applyNumberFormat="1" applyFont="1" applyFill="1" applyBorder="1" applyAlignment="1" applyProtection="1">
      <alignment horizontal="center" vertical="center"/>
    </xf>
    <xf numFmtId="0" fontId="14" fillId="3" borderId="4" xfId="5" applyFont="1" applyFill="1" applyBorder="1" applyAlignment="1" applyProtection="1">
      <alignment horizontal="center" vertical="center"/>
    </xf>
    <xf numFmtId="0" fontId="16" fillId="0" borderId="5" xfId="5" applyFont="1" applyFill="1" applyBorder="1" applyAlignment="1">
      <alignment vertical="center" wrapText="1"/>
    </xf>
    <xf numFmtId="0" fontId="12" fillId="3" borderId="5" xfId="5" applyFont="1" applyFill="1" applyBorder="1" applyAlignment="1">
      <alignment horizontal="center" vertical="center" wrapText="1"/>
    </xf>
    <xf numFmtId="0" fontId="12" fillId="3" borderId="5" xfId="5" applyFont="1" applyFill="1" applyBorder="1" applyAlignment="1" applyProtection="1">
      <alignment horizontal="center" vertical="center"/>
    </xf>
    <xf numFmtId="0" fontId="12" fillId="3" borderId="8" xfId="5" applyFont="1" applyFill="1" applyBorder="1" applyAlignment="1" applyProtection="1">
      <alignment horizontal="center" vertical="center"/>
    </xf>
    <xf numFmtId="164" fontId="14" fillId="9" borderId="2" xfId="5" applyNumberFormat="1" applyFont="1" applyFill="1" applyBorder="1" applyAlignment="1" applyProtection="1">
      <alignment vertical="center"/>
    </xf>
    <xf numFmtId="164" fontId="14" fillId="9" borderId="5" xfId="5" applyNumberFormat="1" applyFont="1" applyFill="1" applyBorder="1" applyAlignment="1" applyProtection="1">
      <alignment vertical="center"/>
    </xf>
    <xf numFmtId="164" fontId="14" fillId="8" borderId="3" xfId="2" applyNumberFormat="1" applyFont="1" applyFill="1" applyBorder="1" applyAlignment="1" applyProtection="1">
      <alignment vertical="center"/>
    </xf>
    <xf numFmtId="164" fontId="9" fillId="3" borderId="24" xfId="2" applyNumberFormat="1" applyFont="1" applyFill="1" applyBorder="1" applyAlignment="1" applyProtection="1">
      <alignment vertical="center"/>
    </xf>
    <xf numFmtId="164" fontId="9" fillId="3" borderId="25" xfId="2" applyNumberFormat="1" applyFont="1" applyFill="1" applyBorder="1" applyAlignment="1" applyProtection="1">
      <alignment vertical="center"/>
    </xf>
    <xf numFmtId="0" fontId="10" fillId="6" borderId="13" xfId="4" applyFont="1" applyBorder="1" applyAlignment="1" applyProtection="1">
      <alignment horizontal="center" vertical="center" wrapText="1"/>
    </xf>
    <xf numFmtId="164" fontId="14" fillId="3" borderId="2" xfId="5" applyNumberFormat="1" applyFont="1" applyFill="1" applyBorder="1" applyAlignment="1" applyProtection="1">
      <alignment horizontal="center" vertical="center"/>
      <protection locked="0"/>
    </xf>
    <xf numFmtId="164" fontId="14" fillId="3" borderId="5" xfId="5" applyNumberFormat="1" applyFont="1" applyFill="1" applyBorder="1" applyAlignment="1" applyProtection="1">
      <alignment horizontal="center" vertical="center"/>
      <protection locked="0"/>
    </xf>
    <xf numFmtId="164" fontId="14" fillId="3" borderId="3" xfId="2" applyNumberFormat="1" applyFont="1" applyFill="1" applyBorder="1" applyAlignment="1" applyProtection="1">
      <alignment horizontal="center" vertical="center"/>
    </xf>
    <xf numFmtId="0" fontId="9" fillId="0" borderId="0" xfId="6" applyFont="1" applyFill="1" applyAlignment="1" applyProtection="1">
      <alignment vertical="center"/>
    </xf>
    <xf numFmtId="0" fontId="9" fillId="0" borderId="0" xfId="6" applyFont="1" applyAlignment="1" applyProtection="1">
      <alignment vertical="center"/>
    </xf>
    <xf numFmtId="0" fontId="14" fillId="3" borderId="0" xfId="5" applyFont="1" applyFill="1" applyBorder="1" applyAlignment="1" applyProtection="1">
      <alignment horizontal="center" vertical="center"/>
    </xf>
    <xf numFmtId="0" fontId="24" fillId="3" borderId="0" xfId="5" applyFont="1" applyFill="1" applyBorder="1" applyAlignment="1">
      <alignment vertical="center" wrapText="1"/>
    </xf>
    <xf numFmtId="0" fontId="24" fillId="3" borderId="0" xfId="5" applyFont="1" applyFill="1" applyBorder="1" applyAlignment="1">
      <alignment horizontal="center" vertical="center" wrapText="1"/>
    </xf>
    <xf numFmtId="0" fontId="12" fillId="3" borderId="0" xfId="5" applyFont="1" applyFill="1" applyBorder="1" applyAlignment="1" applyProtection="1">
      <alignment horizontal="center" vertical="center"/>
    </xf>
    <xf numFmtId="0" fontId="3" fillId="4" borderId="0" xfId="6" applyFill="1" applyAlignment="1" applyProtection="1">
      <alignment vertical="center"/>
    </xf>
    <xf numFmtId="0" fontId="3" fillId="0" borderId="0" xfId="6" applyAlignment="1" applyProtection="1">
      <alignment vertical="center"/>
    </xf>
    <xf numFmtId="0" fontId="16" fillId="4" borderId="0" xfId="5" applyFont="1" applyFill="1" applyAlignment="1" applyProtection="1">
      <alignment vertical="center"/>
    </xf>
    <xf numFmtId="1" fontId="16" fillId="3" borderId="0" xfId="5" applyNumberFormat="1" applyFont="1" applyFill="1" applyBorder="1" applyAlignment="1" applyProtection="1">
      <alignment vertical="center"/>
    </xf>
    <xf numFmtId="0" fontId="3" fillId="3" borderId="0" xfId="6" applyFill="1" applyAlignment="1" applyProtection="1">
      <alignment vertical="center"/>
    </xf>
    <xf numFmtId="0" fontId="16" fillId="0" borderId="36" xfId="2" applyFont="1" applyFill="1" applyBorder="1" applyAlignment="1">
      <alignment vertical="center" wrapText="1"/>
    </xf>
    <xf numFmtId="0" fontId="22" fillId="3" borderId="0" xfId="2" applyFont="1" applyFill="1" applyBorder="1" applyAlignment="1" applyProtection="1">
      <alignment vertical="center"/>
    </xf>
    <xf numFmtId="0" fontId="12" fillId="0" borderId="20" xfId="5" applyFont="1" applyFill="1" applyBorder="1" applyAlignment="1">
      <alignment horizontal="center" vertical="center" wrapText="1"/>
    </xf>
    <xf numFmtId="0" fontId="15" fillId="0" borderId="0" xfId="0" applyFont="1" applyBorder="1" applyAlignment="1">
      <alignment horizontal="left" vertical="center" wrapText="1"/>
    </xf>
    <xf numFmtId="0" fontId="15" fillId="4"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0" fillId="0" borderId="0" xfId="0" applyBorder="1" applyAlignment="1">
      <alignment horizontal="left" vertical="top" wrapText="1"/>
    </xf>
    <xf numFmtId="0" fontId="0" fillId="4" borderId="0" xfId="0" applyFill="1" applyBorder="1" applyAlignment="1">
      <alignment horizontal="left" vertical="top" wrapText="1"/>
    </xf>
    <xf numFmtId="0" fontId="0" fillId="3" borderId="0" xfId="0" applyFill="1" applyBorder="1" applyAlignment="1">
      <alignment horizontal="left" vertical="top" wrapText="1"/>
    </xf>
    <xf numFmtId="0" fontId="12" fillId="0" borderId="36" xfId="5" applyFont="1" applyFill="1" applyBorder="1" applyAlignment="1">
      <alignment horizontal="center" vertical="center" wrapText="1"/>
    </xf>
    <xf numFmtId="0" fontId="16" fillId="0" borderId="21" xfId="5" applyFont="1" applyFill="1" applyBorder="1" applyAlignment="1">
      <alignment vertical="center" wrapText="1"/>
    </xf>
    <xf numFmtId="0" fontId="9" fillId="4" borderId="0" xfId="2" applyFont="1" applyFill="1" applyAlignment="1" applyProtection="1">
      <alignment vertical="center"/>
    </xf>
    <xf numFmtId="0" fontId="12" fillId="0" borderId="40" xfId="5" applyFont="1" applyFill="1" applyBorder="1" applyAlignment="1">
      <alignment horizontal="center" vertical="center" wrapText="1"/>
    </xf>
    <xf numFmtId="0" fontId="12" fillId="3" borderId="60" xfId="5" applyFont="1" applyFill="1" applyBorder="1" applyAlignment="1" applyProtection="1">
      <alignment horizontal="center" vertical="center"/>
    </xf>
    <xf numFmtId="164" fontId="14" fillId="3" borderId="26" xfId="7" applyNumberFormat="1" applyFont="1" applyFill="1" applyBorder="1" applyAlignment="1" applyProtection="1">
      <alignment horizontal="center" vertical="center"/>
      <protection locked="0"/>
    </xf>
    <xf numFmtId="0" fontId="12" fillId="0" borderId="46" xfId="5" applyFont="1" applyFill="1" applyBorder="1" applyAlignment="1">
      <alignment horizontal="center" vertical="center" wrapText="1"/>
    </xf>
    <xf numFmtId="0" fontId="12" fillId="3" borderId="46" xfId="5" applyFont="1" applyFill="1" applyBorder="1" applyAlignment="1" applyProtection="1">
      <alignment horizontal="center" vertical="center"/>
    </xf>
    <xf numFmtId="164" fontId="9" fillId="3" borderId="61" xfId="2" applyNumberFormat="1" applyFont="1" applyFill="1" applyBorder="1" applyAlignment="1">
      <alignment vertical="center"/>
    </xf>
    <xf numFmtId="164" fontId="14" fillId="3" borderId="0" xfId="7" applyNumberFormat="1" applyFont="1" applyFill="1" applyBorder="1" applyAlignment="1" applyProtection="1">
      <alignment horizontal="center" vertical="center"/>
      <protection locked="0"/>
    </xf>
    <xf numFmtId="1" fontId="7" fillId="8" borderId="20" xfId="8" applyNumberFormat="1">
      <alignment horizontal="right" vertical="center" wrapText="1"/>
    </xf>
    <xf numFmtId="1" fontId="16" fillId="3" borderId="0" xfId="5" applyNumberFormat="1" applyFont="1" applyFill="1" applyBorder="1" applyAlignment="1" applyProtection="1">
      <alignment vertical="center"/>
      <protection locked="0"/>
    </xf>
    <xf numFmtId="0" fontId="18" fillId="0" borderId="14" xfId="5" applyFont="1" applyFill="1" applyBorder="1" applyAlignment="1" applyProtection="1">
      <alignment horizontal="center" vertical="center"/>
    </xf>
    <xf numFmtId="0" fontId="18" fillId="4" borderId="23" xfId="5" applyFont="1" applyFill="1" applyBorder="1" applyAlignment="1" applyProtection="1">
      <alignment horizontal="left" vertical="center"/>
    </xf>
    <xf numFmtId="9" fontId="25" fillId="4" borderId="26" xfId="5" applyNumberFormat="1" applyFont="1" applyFill="1" applyBorder="1" applyAlignment="1">
      <alignment horizontal="left" vertical="center" wrapText="1"/>
    </xf>
    <xf numFmtId="9" fontId="25" fillId="4" borderId="27" xfId="5" applyNumberFormat="1" applyFont="1" applyFill="1" applyBorder="1" applyAlignment="1">
      <alignment horizontal="left" vertical="center" wrapText="1"/>
    </xf>
    <xf numFmtId="0" fontId="16" fillId="0" borderId="38" xfId="5" applyFont="1" applyFill="1" applyBorder="1" applyAlignment="1" applyProtection="1">
      <alignment horizontal="center" vertical="top" wrapText="1"/>
    </xf>
    <xf numFmtId="0" fontId="23" fillId="3" borderId="0" xfId="0" applyFont="1" applyFill="1" applyBorder="1" applyAlignment="1">
      <alignment vertical="top"/>
    </xf>
    <xf numFmtId="0" fontId="16" fillId="0" borderId="19" xfId="5" applyFont="1" applyFill="1" applyBorder="1" applyAlignment="1" applyProtection="1">
      <alignment horizontal="center" vertical="top" wrapText="1"/>
    </xf>
    <xf numFmtId="0" fontId="16" fillId="0" borderId="63" xfId="5" applyFont="1" applyFill="1" applyBorder="1" applyAlignment="1" applyProtection="1">
      <alignment horizontal="center" vertical="top" wrapText="1"/>
    </xf>
    <xf numFmtId="0" fontId="4" fillId="2" borderId="0" xfId="2" applyFont="1" applyFill="1" applyBorder="1" applyAlignment="1">
      <alignment horizontal="left" vertical="center"/>
    </xf>
    <xf numFmtId="0" fontId="0" fillId="3" borderId="0" xfId="0" applyFill="1" applyBorder="1" applyAlignment="1">
      <alignment horizontal="center" vertical="top"/>
    </xf>
    <xf numFmtId="0" fontId="0" fillId="4" borderId="0" xfId="0" applyFill="1" applyBorder="1" applyAlignment="1">
      <alignment vertical="top"/>
    </xf>
    <xf numFmtId="0" fontId="26" fillId="3" borderId="0" xfId="9" applyFont="1" applyFill="1" applyBorder="1" applyAlignment="1" applyProtection="1">
      <alignment vertical="center"/>
    </xf>
    <xf numFmtId="0" fontId="27" fillId="3" borderId="0" xfId="9" applyFont="1" applyFill="1" applyBorder="1" applyAlignment="1" applyProtection="1">
      <alignment vertical="center"/>
    </xf>
    <xf numFmtId="0" fontId="28" fillId="3" borderId="0" xfId="9" applyFont="1" applyFill="1"/>
    <xf numFmtId="0" fontId="28" fillId="3" borderId="0" xfId="9" applyFont="1" applyFill="1" applyAlignment="1" applyProtection="1">
      <alignment vertical="center"/>
    </xf>
    <xf numFmtId="0" fontId="28" fillId="0" borderId="0" xfId="9" applyFont="1"/>
    <xf numFmtId="0" fontId="9" fillId="5" borderId="0" xfId="2" applyFont="1" applyFill="1" applyAlignment="1" applyProtection="1">
      <alignment horizontal="center" vertical="center" wrapText="1"/>
    </xf>
    <xf numFmtId="0" fontId="29" fillId="3" borderId="0" xfId="9" applyFont="1" applyFill="1"/>
    <xf numFmtId="0" fontId="8" fillId="3" borderId="44" xfId="2" applyFont="1" applyFill="1" applyBorder="1" applyAlignment="1">
      <alignment horizontal="center" vertical="center" wrapText="1"/>
    </xf>
    <xf numFmtId="0" fontId="9" fillId="3" borderId="9" xfId="0" applyFont="1" applyFill="1" applyBorder="1" applyAlignment="1">
      <alignment vertical="top"/>
    </xf>
    <xf numFmtId="0" fontId="8" fillId="4" borderId="29" xfId="2" applyFont="1" applyFill="1" applyBorder="1" applyAlignment="1" applyProtection="1">
      <alignment horizontal="center" vertical="center" wrapText="1"/>
    </xf>
    <xf numFmtId="0" fontId="8" fillId="4" borderId="30" xfId="2" applyFont="1" applyFill="1" applyBorder="1" applyAlignment="1" applyProtection="1">
      <alignment horizontal="center" vertical="center" wrapText="1"/>
    </xf>
    <xf numFmtId="0" fontId="8" fillId="4" borderId="8" xfId="2" applyFont="1" applyFill="1" applyBorder="1" applyAlignment="1" applyProtection="1">
      <alignment horizontal="center" vertical="center" wrapText="1"/>
    </xf>
    <xf numFmtId="0" fontId="10" fillId="3" borderId="0" xfId="2" applyFont="1" applyFill="1" applyAlignment="1" applyProtection="1">
      <alignment horizontal="center" vertical="center" wrapText="1"/>
    </xf>
    <xf numFmtId="0" fontId="9" fillId="3" borderId="0" xfId="2" applyFont="1" applyFill="1" applyAlignment="1" applyProtection="1">
      <alignment horizontal="left" vertical="center"/>
    </xf>
    <xf numFmtId="0" fontId="31" fillId="3" borderId="0" xfId="9" applyFont="1" applyFill="1" applyBorder="1" applyAlignment="1" applyProtection="1">
      <alignment horizontal="center" vertical="center"/>
    </xf>
    <xf numFmtId="0" fontId="31" fillId="3" borderId="0" xfId="9" applyFont="1" applyFill="1" applyBorder="1" applyAlignment="1">
      <alignment horizontal="center" vertical="center" wrapText="1"/>
    </xf>
    <xf numFmtId="0" fontId="8" fillId="3" borderId="48" xfId="2" applyFont="1" applyFill="1" applyBorder="1" applyAlignment="1" applyProtection="1">
      <alignment vertical="center" wrapText="1"/>
    </xf>
    <xf numFmtId="0" fontId="9" fillId="3" borderId="25" xfId="0" applyFont="1" applyFill="1" applyBorder="1" applyAlignment="1">
      <alignment vertical="top"/>
    </xf>
    <xf numFmtId="0" fontId="10" fillId="6" borderId="70" xfId="4" applyFont="1" applyBorder="1" applyAlignment="1" applyProtection="1">
      <alignment horizontal="center" vertical="center"/>
    </xf>
    <xf numFmtId="0" fontId="8" fillId="3" borderId="0" xfId="2" applyFont="1" applyFill="1" applyBorder="1" applyAlignment="1" applyProtection="1">
      <alignment vertical="center"/>
    </xf>
    <xf numFmtId="0" fontId="10" fillId="0" borderId="10" xfId="2" applyFont="1" applyBorder="1" applyAlignment="1" applyProtection="1">
      <alignment horizontal="center" vertical="center"/>
    </xf>
    <xf numFmtId="164" fontId="14" fillId="7" borderId="14" xfId="3" applyNumberFormat="1" applyFont="1" applyFill="1" applyBorder="1" applyAlignment="1" applyProtection="1">
      <alignment vertical="center"/>
      <protection locked="0"/>
    </xf>
    <xf numFmtId="164" fontId="14" fillId="7" borderId="15" xfId="3" applyNumberFormat="1" applyFont="1" applyFill="1" applyBorder="1" applyAlignment="1" applyProtection="1">
      <alignment vertical="center"/>
      <protection locked="0"/>
    </xf>
    <xf numFmtId="164" fontId="9" fillId="8" borderId="10" xfId="2" applyNumberFormat="1" applyFont="1" applyFill="1" applyBorder="1" applyAlignment="1" applyProtection="1">
      <alignment vertical="center"/>
    </xf>
    <xf numFmtId="164" fontId="14" fillId="7" borderId="14" xfId="3" applyNumberFormat="1" applyFont="1" applyFill="1" applyBorder="1" applyAlignment="1" applyProtection="1">
      <alignment horizontal="right" vertical="center"/>
      <protection locked="0"/>
    </xf>
    <xf numFmtId="164" fontId="14" fillId="7" borderId="15" xfId="3" applyNumberFormat="1" applyFont="1" applyFill="1" applyBorder="1" applyAlignment="1" applyProtection="1">
      <alignment horizontal="right" vertical="center"/>
      <protection locked="0"/>
    </xf>
    <xf numFmtId="164" fontId="13" fillId="3" borderId="14" xfId="2" applyNumberFormat="1" applyFont="1" applyFill="1" applyBorder="1" applyAlignment="1">
      <alignment horizontal="center" vertical="center"/>
    </xf>
    <xf numFmtId="0" fontId="9" fillId="3" borderId="10" xfId="0" applyFont="1" applyFill="1" applyBorder="1" applyAlignment="1">
      <alignment vertical="top"/>
    </xf>
    <xf numFmtId="164" fontId="14" fillId="3" borderId="10" xfId="2" applyNumberFormat="1" applyFont="1" applyFill="1" applyBorder="1" applyAlignment="1" applyProtection="1">
      <alignment horizontal="center" vertical="center"/>
    </xf>
    <xf numFmtId="164" fontId="14" fillId="7" borderId="20" xfId="3" applyNumberFormat="1" applyFont="1" applyFill="1" applyBorder="1" applyAlignment="1" applyProtection="1">
      <alignment vertical="center"/>
      <protection locked="0"/>
    </xf>
    <xf numFmtId="164" fontId="9" fillId="8" borderId="9" xfId="2" applyNumberFormat="1" applyFont="1" applyFill="1" applyBorder="1" applyAlignment="1" applyProtection="1">
      <alignment vertical="center"/>
    </xf>
    <xf numFmtId="164" fontId="14" fillId="7" borderId="20" xfId="3" applyNumberFormat="1" applyFont="1" applyFill="1" applyBorder="1" applyAlignment="1" applyProtection="1">
      <alignment horizontal="right" vertical="center"/>
      <protection locked="0"/>
    </xf>
    <xf numFmtId="164" fontId="14" fillId="3" borderId="21" xfId="2" applyNumberFormat="1" applyFont="1" applyFill="1" applyBorder="1" applyAlignment="1" applyProtection="1">
      <alignment horizontal="center" vertical="center"/>
      <protection locked="0"/>
    </xf>
    <xf numFmtId="0" fontId="9" fillId="5" borderId="0" xfId="2" applyFont="1" applyFill="1" applyBorder="1" applyAlignment="1" applyProtection="1">
      <alignment horizontal="center" vertical="center"/>
    </xf>
    <xf numFmtId="164" fontId="9" fillId="3" borderId="28" xfId="2" applyNumberFormat="1" applyFont="1" applyFill="1" applyBorder="1" applyAlignment="1">
      <alignment vertical="center"/>
    </xf>
    <xf numFmtId="0" fontId="32" fillId="0" borderId="21" xfId="2" applyFont="1" applyBorder="1" applyAlignment="1" applyProtection="1">
      <alignment horizontal="center" vertical="center"/>
    </xf>
    <xf numFmtId="0" fontId="12" fillId="3" borderId="26" xfId="2" applyFont="1" applyFill="1" applyBorder="1" applyAlignment="1" applyProtection="1">
      <alignment horizontal="center" vertical="center"/>
    </xf>
    <xf numFmtId="164" fontId="9" fillId="3" borderId="71" xfId="2" applyNumberFormat="1" applyFont="1" applyFill="1" applyBorder="1" applyAlignment="1" applyProtection="1">
      <alignment vertical="center"/>
    </xf>
    <xf numFmtId="164" fontId="9" fillId="3" borderId="26" xfId="2" applyNumberFormat="1" applyFont="1" applyFill="1" applyBorder="1" applyAlignment="1" applyProtection="1">
      <alignment vertical="center"/>
    </xf>
    <xf numFmtId="0" fontId="28" fillId="3" borderId="0" xfId="9" applyFont="1" applyFill="1" applyProtection="1"/>
    <xf numFmtId="0" fontId="12" fillId="0" borderId="9" xfId="2" applyFont="1" applyBorder="1" applyAlignment="1" applyProtection="1">
      <alignment horizontal="center" vertical="center"/>
    </xf>
    <xf numFmtId="164" fontId="14" fillId="7" borderId="19" xfId="3" applyNumberFormat="1" applyFont="1" applyFill="1" applyBorder="1" applyAlignment="1" applyProtection="1">
      <alignment vertical="center"/>
      <protection locked="0"/>
    </xf>
    <xf numFmtId="164" fontId="14" fillId="7" borderId="19" xfId="3" applyNumberFormat="1" applyFont="1" applyFill="1" applyBorder="1" applyAlignment="1" applyProtection="1">
      <alignment horizontal="right" vertical="center"/>
      <protection locked="0"/>
    </xf>
    <xf numFmtId="0" fontId="10" fillId="0" borderId="25" xfId="2" applyFont="1" applyBorder="1" applyAlignment="1" applyProtection="1">
      <alignment horizontal="center" vertical="center"/>
    </xf>
    <xf numFmtId="164" fontId="14" fillId="8" borderId="28" xfId="5" applyNumberFormat="1" applyFont="1" applyFill="1" applyBorder="1" applyAlignment="1" applyProtection="1">
      <alignment vertical="center"/>
    </xf>
    <xf numFmtId="164" fontId="14" fillId="8" borderId="29" xfId="5" applyNumberFormat="1" applyFont="1" applyFill="1" applyBorder="1" applyAlignment="1" applyProtection="1">
      <alignment vertical="center"/>
    </xf>
    <xf numFmtId="164" fontId="14" fillId="8" borderId="30" xfId="5" applyNumberFormat="1" applyFont="1" applyFill="1" applyBorder="1" applyAlignment="1" applyProtection="1">
      <alignment vertical="center"/>
    </xf>
    <xf numFmtId="164" fontId="9" fillId="8" borderId="25" xfId="2" applyNumberFormat="1" applyFont="1" applyFill="1" applyBorder="1" applyAlignment="1" applyProtection="1">
      <alignment vertical="center"/>
    </xf>
    <xf numFmtId="0" fontId="9" fillId="0" borderId="28" xfId="2" applyFont="1" applyFill="1" applyBorder="1" applyAlignment="1" applyProtection="1">
      <alignment vertical="center"/>
    </xf>
    <xf numFmtId="164" fontId="14" fillId="3" borderId="28" xfId="5" applyNumberFormat="1" applyFont="1" applyFill="1" applyBorder="1" applyAlignment="1" applyProtection="1">
      <alignment horizontal="center" vertical="center"/>
    </xf>
    <xf numFmtId="164" fontId="14" fillId="3" borderId="29" xfId="5" applyNumberFormat="1" applyFont="1" applyFill="1" applyBorder="1" applyAlignment="1" applyProtection="1">
      <alignment horizontal="center" vertical="center"/>
    </xf>
    <xf numFmtId="164" fontId="14" fillId="3" borderId="30" xfId="5" applyNumberFormat="1" applyFont="1" applyFill="1" applyBorder="1" applyAlignment="1" applyProtection="1">
      <alignment horizontal="center" vertical="center"/>
    </xf>
    <xf numFmtId="0" fontId="28" fillId="3" borderId="0" xfId="9" applyFont="1" applyFill="1" applyAlignment="1" applyProtection="1">
      <alignment horizontal="center"/>
    </xf>
    <xf numFmtId="0" fontId="28" fillId="3" borderId="0" xfId="9" applyFont="1" applyFill="1" applyAlignment="1">
      <alignment vertical="center"/>
    </xf>
    <xf numFmtId="0" fontId="26" fillId="3" borderId="0" xfId="9" applyFont="1" applyFill="1" applyAlignment="1">
      <alignment horizontal="center" vertical="center"/>
    </xf>
    <xf numFmtId="0" fontId="33" fillId="3" borderId="0" xfId="9" applyFont="1" applyFill="1"/>
    <xf numFmtId="0" fontId="26" fillId="3" borderId="0" xfId="9" applyFont="1" applyFill="1" applyBorder="1" applyAlignment="1">
      <alignment horizontal="center" vertical="center" wrapText="1"/>
    </xf>
    <xf numFmtId="0" fontId="8" fillId="3" borderId="0" xfId="2" applyFont="1" applyFill="1" applyBorder="1" applyAlignment="1" applyProtection="1">
      <alignment horizontal="center" vertical="center"/>
    </xf>
    <xf numFmtId="164" fontId="14" fillId="3" borderId="18" xfId="11" applyNumberFormat="1" applyFont="1" applyFill="1" applyBorder="1" applyAlignment="1" applyProtection="1">
      <alignment horizontal="center" vertical="center"/>
      <protection locked="0"/>
    </xf>
    <xf numFmtId="164" fontId="14" fillId="3" borderId="15" xfId="11" applyNumberFormat="1" applyFont="1" applyFill="1" applyBorder="1" applyAlignment="1" applyProtection="1">
      <alignment horizontal="center" vertical="center"/>
      <protection locked="0"/>
    </xf>
    <xf numFmtId="164" fontId="14" fillId="3" borderId="62" xfId="11" applyNumberFormat="1" applyFont="1" applyFill="1" applyBorder="1" applyAlignment="1" applyProtection="1">
      <alignment horizontal="center" vertical="center"/>
      <protection locked="0"/>
    </xf>
    <xf numFmtId="164" fontId="14" fillId="3" borderId="23" xfId="11" applyNumberFormat="1" applyFont="1" applyFill="1" applyBorder="1" applyAlignment="1" applyProtection="1">
      <alignment horizontal="center" vertical="center"/>
      <protection locked="0"/>
    </xf>
    <xf numFmtId="164" fontId="14" fillId="3" borderId="20" xfId="11" applyNumberFormat="1" applyFont="1" applyFill="1" applyBorder="1" applyAlignment="1" applyProtection="1">
      <alignment horizontal="center" vertical="center"/>
      <protection locked="0"/>
    </xf>
    <xf numFmtId="164" fontId="14" fillId="3" borderId="26" xfId="11" applyNumberFormat="1" applyFont="1" applyFill="1" applyBorder="1" applyAlignment="1" applyProtection="1">
      <alignment horizontal="center" vertical="center"/>
      <protection locked="0"/>
    </xf>
    <xf numFmtId="164" fontId="9" fillId="8" borderId="23" xfId="2" applyNumberFormat="1" applyFont="1" applyFill="1" applyBorder="1" applyAlignment="1" applyProtection="1">
      <alignment vertical="center"/>
    </xf>
    <xf numFmtId="164" fontId="9" fillId="8" borderId="20" xfId="2" applyNumberFormat="1" applyFont="1" applyFill="1" applyBorder="1" applyAlignment="1" applyProtection="1">
      <alignment vertical="center"/>
    </xf>
    <xf numFmtId="164" fontId="9" fillId="8" borderId="26" xfId="2" applyNumberFormat="1" applyFont="1" applyFill="1" applyBorder="1" applyAlignment="1" applyProtection="1">
      <alignment vertical="center"/>
    </xf>
    <xf numFmtId="164" fontId="14" fillId="3" borderId="23" xfId="2" applyNumberFormat="1" applyFont="1" applyFill="1" applyBorder="1" applyAlignment="1" applyProtection="1">
      <alignment horizontal="center" vertical="center"/>
    </xf>
    <xf numFmtId="164" fontId="14" fillId="3" borderId="23" xfId="2" applyNumberFormat="1" applyFont="1" applyFill="1" applyBorder="1" applyAlignment="1" applyProtection="1">
      <alignment horizontal="center" vertical="center"/>
      <protection locked="0"/>
    </xf>
    <xf numFmtId="0" fontId="12" fillId="0" borderId="25" xfId="2" applyFont="1" applyBorder="1" applyAlignment="1" applyProtection="1">
      <alignment horizontal="center" vertical="center"/>
    </xf>
    <xf numFmtId="164" fontId="9" fillId="8" borderId="24" xfId="2" applyNumberFormat="1" applyFont="1" applyFill="1" applyBorder="1" applyAlignment="1" applyProtection="1">
      <alignment vertical="center"/>
    </xf>
    <xf numFmtId="164" fontId="14" fillId="8" borderId="72" xfId="5" applyNumberFormat="1" applyFont="1" applyFill="1" applyBorder="1" applyAlignment="1" applyProtection="1">
      <alignment vertical="center"/>
    </xf>
    <xf numFmtId="164" fontId="14" fillId="3" borderId="24" xfId="2" applyNumberFormat="1" applyFont="1" applyFill="1" applyBorder="1" applyAlignment="1" applyProtection="1">
      <alignment horizontal="center" vertical="center"/>
    </xf>
    <xf numFmtId="164" fontId="14" fillId="3" borderId="72" xfId="5" applyNumberFormat="1" applyFont="1" applyFill="1" applyBorder="1" applyAlignment="1" applyProtection="1">
      <alignment horizontal="center" vertical="center"/>
    </xf>
    <xf numFmtId="164" fontId="9" fillId="8" borderId="73" xfId="2" applyNumberFormat="1" applyFont="1" applyFill="1" applyBorder="1" applyAlignment="1" applyProtection="1">
      <alignment vertical="center"/>
    </xf>
    <xf numFmtId="164" fontId="14" fillId="3" borderId="73" xfId="2" applyNumberFormat="1" applyFont="1" applyFill="1" applyBorder="1" applyAlignment="1" applyProtection="1">
      <alignment horizontal="center" vertical="center"/>
    </xf>
    <xf numFmtId="164" fontId="9" fillId="8" borderId="74" xfId="2" applyNumberFormat="1" applyFont="1" applyFill="1" applyBorder="1" applyAlignment="1" applyProtection="1">
      <alignment vertical="center"/>
    </xf>
    <xf numFmtId="164" fontId="14" fillId="3" borderId="74" xfId="2" applyNumberFormat="1" applyFont="1" applyFill="1" applyBorder="1" applyAlignment="1" applyProtection="1">
      <alignment horizontal="center" vertical="center"/>
    </xf>
    <xf numFmtId="164" fontId="9" fillId="8" borderId="28" xfId="2" applyNumberFormat="1" applyFont="1" applyFill="1" applyBorder="1" applyAlignment="1" applyProtection="1">
      <alignment vertical="center"/>
    </xf>
    <xf numFmtId="164" fontId="9" fillId="8" borderId="29" xfId="2" applyNumberFormat="1" applyFont="1" applyFill="1" applyBorder="1" applyAlignment="1" applyProtection="1">
      <alignment vertical="center"/>
    </xf>
    <xf numFmtId="164" fontId="9" fillId="8" borderId="30" xfId="2" applyNumberFormat="1" applyFont="1" applyFill="1" applyBorder="1" applyAlignment="1" applyProtection="1">
      <alignment vertical="center"/>
    </xf>
    <xf numFmtId="164" fontId="9" fillId="8" borderId="75" xfId="2" applyNumberFormat="1" applyFont="1" applyFill="1" applyBorder="1" applyAlignment="1" applyProtection="1">
      <alignment vertical="center"/>
    </xf>
    <xf numFmtId="164" fontId="14" fillId="3" borderId="75" xfId="2" applyNumberFormat="1" applyFont="1" applyFill="1" applyBorder="1" applyAlignment="1" applyProtection="1">
      <alignment horizontal="center" vertical="center"/>
    </xf>
    <xf numFmtId="0" fontId="9" fillId="3" borderId="48" xfId="2" applyFont="1" applyFill="1" applyBorder="1" applyAlignment="1" applyProtection="1">
      <alignment horizontal="center" vertical="center"/>
    </xf>
    <xf numFmtId="0" fontId="7" fillId="3" borderId="48" xfId="2" applyFont="1" applyFill="1" applyBorder="1" applyAlignment="1" applyProtection="1">
      <alignment vertical="center"/>
    </xf>
    <xf numFmtId="0" fontId="28" fillId="3" borderId="0" xfId="9" applyFont="1" applyFill="1" applyAlignment="1">
      <alignment horizontal="center" vertical="center"/>
    </xf>
    <xf numFmtId="0" fontId="9" fillId="0" borderId="18" xfId="2" applyFont="1" applyBorder="1" applyAlignment="1" applyProtection="1">
      <alignment horizontal="center" vertical="center"/>
    </xf>
    <xf numFmtId="0" fontId="16" fillId="7" borderId="15" xfId="3" applyNumberFormat="1" applyFont="1" applyFill="1" applyBorder="1" applyAlignment="1" applyProtection="1">
      <alignment horizontal="left" vertical="center"/>
      <protection locked="0"/>
    </xf>
    <xf numFmtId="164" fontId="9" fillId="8" borderId="76" xfId="2" applyNumberFormat="1" applyFont="1" applyFill="1" applyBorder="1" applyAlignment="1" applyProtection="1">
      <alignment vertical="center"/>
    </xf>
    <xf numFmtId="164" fontId="9" fillId="3" borderId="16" xfId="2" applyNumberFormat="1" applyFont="1" applyFill="1" applyBorder="1" applyAlignment="1" applyProtection="1">
      <alignment horizontal="center" vertical="center"/>
      <protection locked="0"/>
    </xf>
    <xf numFmtId="164" fontId="9" fillId="3" borderId="76" xfId="2" applyNumberFormat="1" applyFont="1" applyFill="1" applyBorder="1" applyAlignment="1" applyProtection="1">
      <alignment horizontal="center" vertical="center"/>
    </xf>
    <xf numFmtId="0" fontId="3" fillId="5" borderId="0" xfId="2" applyFill="1" applyAlignment="1" applyProtection="1">
      <alignment horizontal="center" vertical="center"/>
    </xf>
    <xf numFmtId="0" fontId="9" fillId="0" borderId="23" xfId="2" applyFont="1" applyBorder="1" applyAlignment="1" applyProtection="1">
      <alignment horizontal="center" vertical="center"/>
    </xf>
    <xf numFmtId="0" fontId="16" fillId="7" borderId="20" xfId="3" applyNumberFormat="1" applyFont="1" applyFill="1" applyBorder="1" applyAlignment="1" applyProtection="1">
      <alignment horizontal="left" vertical="center"/>
      <protection locked="0"/>
    </xf>
    <xf numFmtId="164" fontId="9" fillId="8" borderId="77" xfId="2" applyNumberFormat="1" applyFont="1" applyFill="1" applyBorder="1" applyAlignment="1" applyProtection="1">
      <alignment vertical="center"/>
    </xf>
    <xf numFmtId="164" fontId="9" fillId="3" borderId="21" xfId="2" applyNumberFormat="1" applyFont="1" applyFill="1" applyBorder="1" applyAlignment="1" applyProtection="1">
      <alignment horizontal="center" vertical="center"/>
      <protection locked="0"/>
    </xf>
    <xf numFmtId="164" fontId="9" fillId="3" borderId="77" xfId="2" applyNumberFormat="1" applyFont="1" applyFill="1" applyBorder="1" applyAlignment="1" applyProtection="1">
      <alignment horizontal="center" vertical="center"/>
    </xf>
    <xf numFmtId="0" fontId="9" fillId="0" borderId="50" xfId="2" applyFont="1" applyBorder="1" applyAlignment="1" applyProtection="1">
      <alignment horizontal="center" vertical="center"/>
    </xf>
    <xf numFmtId="0" fontId="34" fillId="4" borderId="0" xfId="6" applyFont="1" applyFill="1" applyAlignment="1" applyProtection="1">
      <alignment horizontal="center" vertical="center"/>
    </xf>
    <xf numFmtId="164" fontId="9" fillId="9" borderId="28" xfId="2" applyNumberFormat="1" applyFont="1" applyFill="1" applyBorder="1" applyAlignment="1" applyProtection="1">
      <alignment vertical="center"/>
    </xf>
    <xf numFmtId="164" fontId="9" fillId="9" borderId="29" xfId="2" applyNumberFormat="1" applyFont="1" applyFill="1" applyBorder="1" applyAlignment="1" applyProtection="1">
      <alignment vertical="center"/>
    </xf>
    <xf numFmtId="164" fontId="9" fillId="9" borderId="30" xfId="2" applyNumberFormat="1" applyFont="1" applyFill="1" applyBorder="1" applyAlignment="1" applyProtection="1">
      <alignment vertical="center"/>
    </xf>
    <xf numFmtId="164" fontId="9" fillId="9" borderId="78" xfId="2" applyNumberFormat="1" applyFont="1" applyFill="1" applyBorder="1" applyAlignment="1" applyProtection="1">
      <alignment vertical="center"/>
    </xf>
    <xf numFmtId="164" fontId="9" fillId="3" borderId="30" xfId="2" applyNumberFormat="1" applyFont="1" applyFill="1" applyBorder="1" applyAlignment="1" applyProtection="1">
      <alignment horizontal="center" vertical="center"/>
      <protection locked="0"/>
    </xf>
    <xf numFmtId="164" fontId="9" fillId="3" borderId="78" xfId="2" applyNumberFormat="1" applyFont="1" applyFill="1" applyBorder="1" applyAlignment="1" applyProtection="1">
      <alignment horizontal="center" vertical="center"/>
    </xf>
    <xf numFmtId="0" fontId="34" fillId="4" borderId="0" xfId="2" applyFont="1" applyFill="1" applyAlignment="1" applyProtection="1">
      <alignment vertical="center"/>
    </xf>
    <xf numFmtId="0" fontId="10" fillId="0" borderId="8" xfId="2" applyFont="1" applyBorder="1" applyAlignment="1" applyProtection="1">
      <alignment horizontal="center" vertical="center"/>
    </xf>
    <xf numFmtId="164" fontId="9" fillId="9" borderId="4" xfId="2" applyNumberFormat="1" applyFont="1" applyFill="1" applyBorder="1" applyAlignment="1" applyProtection="1">
      <alignment vertical="center"/>
    </xf>
    <xf numFmtId="164" fontId="9" fillId="9" borderId="5" xfId="2" applyNumberFormat="1" applyFont="1" applyFill="1" applyBorder="1" applyAlignment="1" applyProtection="1">
      <alignment vertical="center"/>
    </xf>
    <xf numFmtId="164" fontId="9" fillId="9" borderId="6" xfId="2" applyNumberFormat="1" applyFont="1" applyFill="1" applyBorder="1" applyAlignment="1" applyProtection="1">
      <alignment vertical="center"/>
    </xf>
    <xf numFmtId="164" fontId="9" fillId="8" borderId="6" xfId="2" applyNumberFormat="1" applyFont="1" applyFill="1" applyBorder="1" applyAlignment="1" applyProtection="1">
      <alignment vertical="center"/>
    </xf>
    <xf numFmtId="164" fontId="9" fillId="9" borderId="8" xfId="2" applyNumberFormat="1" applyFont="1" applyFill="1" applyBorder="1" applyAlignment="1" applyProtection="1">
      <alignment vertical="center"/>
    </xf>
    <xf numFmtId="0" fontId="9" fillId="3" borderId="8" xfId="0" applyFont="1" applyFill="1" applyBorder="1" applyAlignment="1">
      <alignment vertical="top"/>
    </xf>
    <xf numFmtId="164" fontId="9" fillId="3" borderId="6" xfId="2" applyNumberFormat="1" applyFont="1" applyFill="1" applyBorder="1" applyAlignment="1" applyProtection="1">
      <alignment horizontal="center" vertical="center"/>
    </xf>
    <xf numFmtId="164" fontId="9" fillId="3" borderId="8" xfId="2" applyNumberFormat="1" applyFont="1" applyFill="1" applyBorder="1" applyAlignment="1" applyProtection="1">
      <alignment horizontal="center" vertical="center"/>
      <protection locked="0"/>
    </xf>
    <xf numFmtId="0" fontId="30" fillId="3" borderId="0" xfId="10" applyFill="1" applyProtection="1"/>
    <xf numFmtId="0" fontId="10" fillId="3" borderId="13" xfId="4" applyFont="1" applyFill="1" applyBorder="1" applyAlignment="1" applyProtection="1">
      <alignment horizontal="center" vertical="center"/>
    </xf>
    <xf numFmtId="0" fontId="34" fillId="3" borderId="0" xfId="2" applyFont="1" applyFill="1" applyAlignment="1" applyProtection="1">
      <alignment vertical="center"/>
    </xf>
    <xf numFmtId="0" fontId="34" fillId="0" borderId="0" xfId="2" applyFont="1" applyFill="1" applyAlignment="1" applyProtection="1">
      <alignment horizontal="center" vertical="center" wrapText="1"/>
    </xf>
    <xf numFmtId="0" fontId="34" fillId="0" borderId="0" xfId="2" applyFont="1" applyFill="1" applyAlignment="1" applyProtection="1">
      <alignment horizontal="center" vertical="center"/>
    </xf>
    <xf numFmtId="0" fontId="16" fillId="3" borderId="0" xfId="2" applyFont="1" applyFill="1" applyBorder="1" applyAlignment="1">
      <alignment vertical="top" wrapText="1"/>
    </xf>
    <xf numFmtId="0" fontId="18" fillId="3" borderId="0" xfId="5" applyFont="1" applyFill="1" applyBorder="1" applyAlignment="1" applyProtection="1">
      <alignment vertical="top"/>
    </xf>
    <xf numFmtId="0" fontId="18" fillId="4" borderId="23" xfId="5" applyFont="1" applyFill="1" applyBorder="1" applyAlignment="1" applyProtection="1">
      <alignment horizontal="center" vertical="top"/>
    </xf>
    <xf numFmtId="0" fontId="18" fillId="4" borderId="26" xfId="5" applyFont="1" applyFill="1" applyBorder="1" applyAlignment="1" applyProtection="1">
      <alignment horizontal="left" vertical="top"/>
    </xf>
    <xf numFmtId="0" fontId="18" fillId="4" borderId="27" xfId="5" applyFont="1" applyFill="1" applyBorder="1" applyAlignment="1" applyProtection="1">
      <alignment horizontal="left" vertical="top"/>
    </xf>
    <xf numFmtId="0" fontId="16" fillId="3" borderId="0" xfId="5" applyFont="1" applyFill="1" applyBorder="1" applyAlignment="1" applyProtection="1">
      <alignment vertical="top" wrapText="1"/>
    </xf>
    <xf numFmtId="0" fontId="4" fillId="2" borderId="0" xfId="9" applyFont="1" applyFill="1" applyBorder="1" applyAlignment="1" applyProtection="1">
      <alignment vertical="center"/>
    </xf>
    <xf numFmtId="0" fontId="4" fillId="2" borderId="0" xfId="9" applyFont="1" applyFill="1" applyBorder="1" applyAlignment="1" applyProtection="1">
      <alignment horizontal="center" vertical="center"/>
    </xf>
    <xf numFmtId="0" fontId="0" fillId="3" borderId="0" xfId="0" applyFill="1" applyBorder="1" applyAlignment="1" applyProtection="1">
      <alignment vertical="top"/>
    </xf>
    <xf numFmtId="0" fontId="28" fillId="3" borderId="0" xfId="9" applyFont="1" applyFill="1" applyBorder="1" applyAlignment="1" applyProtection="1">
      <alignment vertical="center"/>
    </xf>
    <xf numFmtId="0" fontId="26" fillId="3" borderId="0" xfId="5" applyFont="1" applyFill="1" applyBorder="1" applyAlignment="1" applyProtection="1">
      <alignment vertical="center"/>
    </xf>
    <xf numFmtId="0" fontId="26" fillId="3" borderId="0" xfId="5" applyFont="1" applyFill="1" applyBorder="1" applyAlignment="1" applyProtection="1">
      <alignment horizontal="center" vertical="center"/>
    </xf>
    <xf numFmtId="0" fontId="28" fillId="3" borderId="0" xfId="9" applyFont="1" applyFill="1" applyBorder="1"/>
    <xf numFmtId="0" fontId="28" fillId="3" borderId="0" xfId="9" applyFont="1" applyFill="1" applyBorder="1" applyProtection="1"/>
    <xf numFmtId="0" fontId="29" fillId="0" borderId="0" xfId="9" applyFont="1"/>
    <xf numFmtId="0" fontId="9" fillId="0" borderId="0" xfId="2" applyFont="1" applyFill="1" applyAlignment="1" applyProtection="1">
      <alignment horizontal="center" vertical="center" wrapText="1"/>
    </xf>
    <xf numFmtId="0" fontId="8" fillId="3" borderId="44" xfId="5" applyFont="1" applyFill="1" applyBorder="1" applyAlignment="1" applyProtection="1">
      <alignment horizontal="center" vertical="center"/>
    </xf>
    <xf numFmtId="0" fontId="8" fillId="4" borderId="5" xfId="5" applyFont="1" applyFill="1" applyBorder="1" applyAlignment="1" applyProtection="1">
      <alignment horizontal="center" vertical="center" wrapText="1"/>
    </xf>
    <xf numFmtId="0" fontId="8" fillId="4" borderId="8" xfId="5" applyFont="1" applyFill="1" applyBorder="1" applyAlignment="1" applyProtection="1">
      <alignment horizontal="center" vertical="center"/>
    </xf>
    <xf numFmtId="0" fontId="8" fillId="4" borderId="25" xfId="2" applyFont="1" applyFill="1" applyBorder="1" applyAlignment="1" applyProtection="1">
      <alignment horizontal="center" vertical="center" wrapText="1"/>
    </xf>
    <xf numFmtId="0" fontId="29" fillId="3" borderId="0" xfId="9" applyFont="1" applyFill="1" applyBorder="1"/>
    <xf numFmtId="0" fontId="10" fillId="0" borderId="0" xfId="2" applyFont="1" applyFill="1" applyAlignment="1" applyProtection="1">
      <alignment vertical="center" wrapText="1"/>
    </xf>
    <xf numFmtId="0" fontId="8" fillId="3" borderId="2" xfId="5" applyFont="1" applyFill="1" applyBorder="1" applyAlignment="1" applyProtection="1">
      <alignment horizontal="left" vertical="center"/>
    </xf>
    <xf numFmtId="0" fontId="8" fillId="3" borderId="0" xfId="5" applyFont="1" applyFill="1" applyBorder="1" applyAlignment="1" applyProtection="1">
      <alignment horizontal="center" vertical="center" wrapText="1"/>
    </xf>
    <xf numFmtId="0" fontId="30" fillId="3" borderId="0" xfId="10" applyFill="1" applyBorder="1" applyAlignment="1">
      <alignment horizontal="center" vertical="center" wrapText="1"/>
    </xf>
    <xf numFmtId="0" fontId="30" fillId="3" borderId="0" xfId="10" applyFill="1" applyBorder="1" applyAlignment="1" applyProtection="1">
      <alignment horizontal="center" vertical="center" wrapText="1"/>
    </xf>
    <xf numFmtId="0" fontId="10" fillId="6" borderId="0" xfId="4" applyFont="1" applyBorder="1" applyAlignment="1" applyProtection="1">
      <alignment horizontal="center" vertical="center"/>
    </xf>
    <xf numFmtId="0" fontId="8" fillId="4" borderId="8" xfId="12" applyFont="1" applyFill="1" applyBorder="1"/>
    <xf numFmtId="0" fontId="36" fillId="3" borderId="0" xfId="9" applyFont="1" applyFill="1" applyBorder="1" applyAlignment="1">
      <alignment horizontal="center"/>
    </xf>
    <xf numFmtId="0" fontId="8" fillId="4" borderId="8" xfId="12" applyFont="1" applyFill="1" applyBorder="1" applyProtection="1"/>
    <xf numFmtId="164" fontId="14" fillId="7" borderId="10" xfId="3" applyNumberFormat="1" applyFont="1" applyFill="1" applyBorder="1" applyAlignment="1" applyProtection="1">
      <alignment vertical="center"/>
      <protection locked="0"/>
    </xf>
    <xf numFmtId="164" fontId="9" fillId="8" borderId="80" xfId="2" applyNumberFormat="1" applyFont="1" applyFill="1" applyBorder="1" applyAlignment="1" applyProtection="1">
      <alignment vertical="center"/>
    </xf>
    <xf numFmtId="164" fontId="14" fillId="3" borderId="18" xfId="13" applyNumberFormat="1" applyFont="1" applyFill="1" applyBorder="1" applyAlignment="1" applyProtection="1">
      <alignment horizontal="center" vertical="center"/>
    </xf>
    <xf numFmtId="164" fontId="14" fillId="3" borderId="15" xfId="13" applyNumberFormat="1" applyFont="1" applyFill="1" applyBorder="1" applyAlignment="1" applyProtection="1">
      <alignment horizontal="center" vertical="center"/>
    </xf>
    <xf numFmtId="164" fontId="14" fillId="3" borderId="68" xfId="13" applyNumberFormat="1" applyFont="1" applyFill="1" applyBorder="1" applyAlignment="1" applyProtection="1">
      <alignment horizontal="center" vertical="center"/>
    </xf>
    <xf numFmtId="164" fontId="9" fillId="3" borderId="80" xfId="2" applyNumberFormat="1" applyFont="1" applyFill="1" applyBorder="1" applyAlignment="1" applyProtection="1">
      <alignment horizontal="center" vertical="center"/>
    </xf>
    <xf numFmtId="0" fontId="9" fillId="0" borderId="0" xfId="2" applyFont="1" applyFill="1" applyBorder="1" applyAlignment="1" applyProtection="1">
      <alignment horizontal="center" vertical="center"/>
    </xf>
    <xf numFmtId="0" fontId="24" fillId="0" borderId="20" xfId="5" applyFont="1" applyFill="1" applyBorder="1" applyAlignment="1" applyProtection="1">
      <alignment vertical="center" wrapText="1"/>
    </xf>
    <xf numFmtId="0" fontId="12" fillId="0" borderId="9" xfId="5" applyFont="1" applyFill="1" applyBorder="1" applyAlignment="1" applyProtection="1">
      <alignment horizontal="center" vertical="center"/>
    </xf>
    <xf numFmtId="164" fontId="14" fillId="7" borderId="9" xfId="3" applyNumberFormat="1" applyFont="1" applyFill="1" applyBorder="1" applyAlignment="1" applyProtection="1">
      <alignment vertical="center"/>
      <protection locked="0"/>
    </xf>
    <xf numFmtId="164" fontId="9" fillId="8" borderId="22" xfId="2" applyNumberFormat="1" applyFont="1" applyFill="1" applyBorder="1" applyAlignment="1" applyProtection="1">
      <alignment vertical="center"/>
    </xf>
    <xf numFmtId="164" fontId="14" fillId="3" borderId="23" xfId="13" applyNumberFormat="1" applyFont="1" applyFill="1" applyBorder="1" applyAlignment="1" applyProtection="1">
      <alignment horizontal="center" vertical="center"/>
    </xf>
    <xf numFmtId="164" fontId="14" fillId="3" borderId="20" xfId="13" applyNumberFormat="1" applyFont="1" applyFill="1" applyBorder="1" applyAlignment="1" applyProtection="1">
      <alignment horizontal="center" vertical="center"/>
    </xf>
    <xf numFmtId="164" fontId="14" fillId="3" borderId="82" xfId="13" applyNumberFormat="1" applyFont="1" applyFill="1" applyBorder="1" applyAlignment="1" applyProtection="1">
      <alignment horizontal="center" vertical="center"/>
    </xf>
    <xf numFmtId="164" fontId="9" fillId="3" borderId="22" xfId="2" applyNumberFormat="1" applyFont="1" applyFill="1" applyBorder="1" applyAlignment="1" applyProtection="1">
      <alignment horizontal="center" vertical="center"/>
    </xf>
    <xf numFmtId="0" fontId="37" fillId="3" borderId="20" xfId="5" applyFont="1" applyFill="1" applyBorder="1" applyAlignment="1" applyProtection="1">
      <alignment horizontal="center" vertical="center" wrapText="1"/>
    </xf>
    <xf numFmtId="0" fontId="14" fillId="0" borderId="39" xfId="5" applyFont="1" applyFill="1" applyBorder="1" applyAlignment="1" applyProtection="1">
      <alignment horizontal="center" vertical="center"/>
    </xf>
    <xf numFmtId="164" fontId="7" fillId="3" borderId="20" xfId="2" applyNumberFormat="1" applyFont="1" applyFill="1" applyBorder="1" applyAlignment="1" applyProtection="1">
      <alignment vertical="center" wrapText="1"/>
    </xf>
    <xf numFmtId="164" fontId="10" fillId="3" borderId="20" xfId="2" applyNumberFormat="1" applyFont="1" applyFill="1" applyBorder="1" applyAlignment="1" applyProtection="1">
      <alignment horizontal="center" vertical="center" wrapText="1"/>
    </xf>
    <xf numFmtId="164" fontId="14" fillId="3" borderId="53" xfId="13" applyNumberFormat="1" applyFont="1" applyFill="1" applyBorder="1" applyAlignment="1" applyProtection="1">
      <alignment horizontal="center" vertical="center"/>
    </xf>
    <xf numFmtId="164" fontId="14" fillId="3" borderId="40" xfId="13" applyNumberFormat="1" applyFont="1" applyFill="1" applyBorder="1" applyAlignment="1" applyProtection="1">
      <alignment horizontal="center" vertical="center"/>
    </xf>
    <xf numFmtId="164" fontId="14" fillId="3" borderId="83" xfId="13" applyNumberFormat="1" applyFont="1" applyFill="1" applyBorder="1" applyAlignment="1" applyProtection="1">
      <alignment horizontal="center" vertical="center"/>
    </xf>
    <xf numFmtId="0" fontId="24" fillId="3" borderId="20" xfId="5" applyFont="1" applyFill="1" applyBorder="1" applyAlignment="1" applyProtection="1">
      <alignment vertical="center" wrapText="1"/>
    </xf>
    <xf numFmtId="0" fontId="16" fillId="0" borderId="20" xfId="5" applyFont="1" applyFill="1" applyBorder="1" applyAlignment="1" applyProtection="1">
      <alignment vertical="center" wrapText="1"/>
    </xf>
    <xf numFmtId="0" fontId="24" fillId="3" borderId="20" xfId="5" applyFont="1" applyFill="1" applyBorder="1" applyAlignment="1" applyProtection="1">
      <alignment vertical="center" wrapText="1"/>
      <protection locked="0"/>
    </xf>
    <xf numFmtId="164" fontId="9" fillId="3" borderId="20" xfId="2" applyNumberFormat="1" applyFont="1" applyFill="1" applyBorder="1" applyAlignment="1" applyProtection="1">
      <alignment vertical="center" wrapText="1"/>
    </xf>
    <xf numFmtId="0" fontId="7" fillId="5" borderId="0" xfId="2" applyFont="1" applyFill="1" applyAlignment="1" applyProtection="1">
      <alignment horizontal="center" vertical="center"/>
    </xf>
    <xf numFmtId="0" fontId="38" fillId="3" borderId="20" xfId="5" applyFont="1" applyFill="1" applyBorder="1" applyAlignment="1" applyProtection="1">
      <alignment vertical="center" wrapText="1"/>
    </xf>
    <xf numFmtId="0" fontId="14" fillId="7" borderId="20" xfId="3" applyNumberFormat="1" applyFont="1" applyFill="1" applyBorder="1" applyAlignment="1" applyProtection="1">
      <alignment horizontal="left" vertical="center"/>
      <protection locked="0"/>
    </xf>
    <xf numFmtId="164" fontId="10" fillId="3" borderId="40" xfId="2" applyNumberFormat="1" applyFont="1" applyFill="1" applyBorder="1" applyAlignment="1" applyProtection="1">
      <alignment horizontal="center" vertical="center" wrapText="1"/>
    </xf>
    <xf numFmtId="0" fontId="12" fillId="0" borderId="40" xfId="5" applyFont="1" applyFill="1" applyBorder="1" applyAlignment="1" applyProtection="1">
      <alignment horizontal="center" vertical="center"/>
    </xf>
    <xf numFmtId="0" fontId="12" fillId="0" borderId="60" xfId="5" applyFont="1" applyFill="1" applyBorder="1" applyAlignment="1" applyProtection="1">
      <alignment horizontal="center" vertical="center"/>
    </xf>
    <xf numFmtId="0" fontId="38" fillId="3" borderId="40" xfId="5" applyFont="1" applyFill="1" applyBorder="1" applyAlignment="1" applyProtection="1">
      <alignment vertical="center" wrapText="1"/>
    </xf>
    <xf numFmtId="164" fontId="14" fillId="3" borderId="19" xfId="13" applyNumberFormat="1" applyFont="1" applyFill="1" applyBorder="1" applyAlignment="1" applyProtection="1">
      <alignment horizontal="center" vertical="center"/>
    </xf>
    <xf numFmtId="164" fontId="14" fillId="3" borderId="21" xfId="13" applyNumberFormat="1" applyFont="1" applyFill="1" applyBorder="1" applyAlignment="1" applyProtection="1">
      <alignment horizontal="center" vertical="center"/>
    </xf>
    <xf numFmtId="164" fontId="14" fillId="7" borderId="28" xfId="3" applyNumberFormat="1" applyFont="1" applyFill="1" applyBorder="1" applyAlignment="1" applyProtection="1">
      <alignment vertical="center"/>
      <protection locked="0"/>
    </xf>
    <xf numFmtId="164" fontId="14" fillId="7" borderId="29" xfId="3" applyNumberFormat="1" applyFont="1" applyFill="1" applyBorder="1" applyAlignment="1" applyProtection="1">
      <alignment vertical="center"/>
      <protection locked="0"/>
    </xf>
    <xf numFmtId="164" fontId="14" fillId="7" borderId="25" xfId="3" applyNumberFormat="1" applyFont="1" applyFill="1" applyBorder="1" applyAlignment="1" applyProtection="1">
      <alignment vertical="center"/>
      <protection locked="0"/>
    </xf>
    <xf numFmtId="164" fontId="14" fillId="3" borderId="28" xfId="13" applyNumberFormat="1" applyFont="1" applyFill="1" applyBorder="1" applyAlignment="1" applyProtection="1">
      <alignment horizontal="center" vertical="center"/>
    </xf>
    <xf numFmtId="164" fontId="14" fillId="3" borderId="29" xfId="13" applyNumberFormat="1" applyFont="1" applyFill="1" applyBorder="1" applyAlignment="1" applyProtection="1">
      <alignment horizontal="center" vertical="center"/>
    </xf>
    <xf numFmtId="164" fontId="14" fillId="3" borderId="30" xfId="13" applyNumberFormat="1" applyFont="1" applyFill="1" applyBorder="1" applyAlignment="1" applyProtection="1">
      <alignment horizontal="center" vertical="center"/>
    </xf>
    <xf numFmtId="164" fontId="9" fillId="3" borderId="31" xfId="2" applyNumberFormat="1" applyFont="1" applyFill="1" applyBorder="1" applyAlignment="1" applyProtection="1">
      <alignment horizontal="center" vertical="center"/>
    </xf>
    <xf numFmtId="0" fontId="14" fillId="0" borderId="4" xfId="5" applyFont="1" applyFill="1" applyBorder="1" applyAlignment="1" applyProtection="1">
      <alignment horizontal="center" vertical="center"/>
    </xf>
    <xf numFmtId="164" fontId="7" fillId="3" borderId="5" xfId="2" applyNumberFormat="1" applyFont="1" applyFill="1" applyBorder="1" applyAlignment="1" applyProtection="1">
      <alignment vertical="center" wrapText="1"/>
    </xf>
    <xf numFmtId="164" fontId="10" fillId="3" borderId="5" xfId="2" applyNumberFormat="1" applyFont="1" applyFill="1" applyBorder="1" applyAlignment="1" applyProtection="1">
      <alignment horizontal="center" vertical="center" wrapText="1"/>
    </xf>
    <xf numFmtId="0" fontId="12" fillId="0" borderId="5" xfId="5" applyFont="1" applyFill="1" applyBorder="1" applyAlignment="1" applyProtection="1">
      <alignment horizontal="center" vertical="center"/>
    </xf>
    <xf numFmtId="0" fontId="12" fillId="0" borderId="8" xfId="5" applyFont="1" applyFill="1" applyBorder="1" applyAlignment="1" applyProtection="1">
      <alignment horizontal="center" vertical="center"/>
    </xf>
    <xf numFmtId="164" fontId="14" fillId="9" borderId="1" xfId="5" applyNumberFormat="1" applyFont="1" applyFill="1" applyBorder="1" applyAlignment="1" applyProtection="1">
      <alignment vertical="center"/>
    </xf>
    <xf numFmtId="164" fontId="14" fillId="9" borderId="43" xfId="5" applyNumberFormat="1" applyFont="1" applyFill="1" applyBorder="1" applyAlignment="1" applyProtection="1">
      <alignment vertical="center"/>
    </xf>
    <xf numFmtId="164" fontId="9" fillId="8" borderId="7" xfId="2" applyNumberFormat="1" applyFont="1" applyFill="1" applyBorder="1" applyAlignment="1" applyProtection="1">
      <alignment vertical="center"/>
    </xf>
    <xf numFmtId="164" fontId="9" fillId="3" borderId="28" xfId="2" applyNumberFormat="1" applyFont="1" applyFill="1" applyBorder="1" applyAlignment="1" applyProtection="1">
      <alignment vertical="center"/>
    </xf>
    <xf numFmtId="0" fontId="9" fillId="3" borderId="25" xfId="0" applyFont="1" applyFill="1" applyBorder="1" applyAlignment="1" applyProtection="1">
      <alignment vertical="top"/>
    </xf>
    <xf numFmtId="164" fontId="9" fillId="3" borderId="0" xfId="2" applyNumberFormat="1" applyFont="1" applyFill="1" applyBorder="1" applyAlignment="1" applyProtection="1">
      <alignment vertical="center"/>
    </xf>
    <xf numFmtId="164" fontId="14" fillId="3" borderId="1" xfId="5" applyNumberFormat="1" applyFont="1" applyFill="1" applyBorder="1" applyAlignment="1" applyProtection="1">
      <alignment horizontal="center" vertical="center"/>
    </xf>
    <xf numFmtId="164" fontId="14" fillId="3" borderId="5" xfId="5" applyNumberFormat="1" applyFont="1" applyFill="1" applyBorder="1" applyAlignment="1" applyProtection="1">
      <alignment horizontal="center" vertical="center"/>
    </xf>
    <xf numFmtId="164" fontId="14" fillId="3" borderId="43" xfId="5" applyNumberFormat="1" applyFont="1" applyFill="1" applyBorder="1" applyAlignment="1" applyProtection="1">
      <alignment horizontal="center" vertical="center"/>
    </xf>
    <xf numFmtId="164" fontId="9" fillId="3" borderId="7" xfId="2" applyNumberFormat="1" applyFont="1" applyFill="1" applyBorder="1" applyAlignment="1" applyProtection="1">
      <alignment horizontal="center" vertical="center"/>
    </xf>
    <xf numFmtId="164" fontId="28" fillId="3" borderId="0" xfId="9" applyNumberFormat="1" applyFont="1" applyFill="1"/>
    <xf numFmtId="164" fontId="28" fillId="3" borderId="0" xfId="9" applyNumberFormat="1" applyFont="1" applyFill="1" applyAlignment="1" applyProtection="1">
      <alignment horizontal="center"/>
    </xf>
    <xf numFmtId="0" fontId="36" fillId="3" borderId="0" xfId="9" applyFont="1" applyFill="1" applyBorder="1" applyAlignment="1" applyProtection="1">
      <alignment horizontal="center"/>
    </xf>
    <xf numFmtId="164" fontId="16" fillId="3" borderId="0" xfId="5" applyNumberFormat="1" applyFont="1" applyFill="1" applyAlignment="1" applyProtection="1">
      <alignment vertical="center"/>
    </xf>
    <xf numFmtId="164" fontId="16" fillId="3" borderId="0" xfId="5" applyNumberFormat="1" applyFont="1" applyFill="1" applyAlignment="1" applyProtection="1">
      <alignment horizontal="center" vertical="center"/>
    </xf>
    <xf numFmtId="164" fontId="9" fillId="3" borderId="84" xfId="2" applyNumberFormat="1" applyFont="1" applyFill="1" applyBorder="1" applyAlignment="1" applyProtection="1">
      <alignment horizontal="center" vertical="center"/>
    </xf>
    <xf numFmtId="0" fontId="12" fillId="0" borderId="29" xfId="5" applyFont="1" applyFill="1" applyBorder="1" applyAlignment="1" applyProtection="1">
      <alignment horizontal="center" vertical="center"/>
    </xf>
    <xf numFmtId="0" fontId="12" fillId="0" borderId="25" xfId="5" applyFont="1" applyFill="1" applyBorder="1" applyAlignment="1" applyProtection="1">
      <alignment horizontal="center" vertical="center"/>
    </xf>
    <xf numFmtId="164" fontId="14" fillId="3" borderId="24" xfId="13" applyNumberFormat="1" applyFont="1" applyFill="1" applyBorder="1" applyAlignment="1" applyProtection="1">
      <alignment horizontal="center" vertical="center"/>
    </xf>
    <xf numFmtId="164" fontId="14" fillId="3" borderId="85" xfId="13" applyNumberFormat="1" applyFont="1" applyFill="1" applyBorder="1" applyAlignment="1" applyProtection="1">
      <alignment horizontal="center" vertical="center"/>
    </xf>
    <xf numFmtId="0" fontId="9" fillId="3" borderId="0" xfId="0" applyFont="1" applyFill="1" applyBorder="1" applyAlignment="1" applyProtection="1">
      <alignment vertical="top"/>
    </xf>
    <xf numFmtId="0" fontId="28" fillId="3" borderId="0" xfId="9" applyFont="1" applyFill="1" applyAlignment="1">
      <alignment horizontal="center"/>
    </xf>
    <xf numFmtId="0" fontId="16" fillId="3" borderId="0" xfId="2" applyNumberFormat="1" applyFont="1" applyFill="1" applyBorder="1" applyAlignment="1" applyProtection="1">
      <alignment vertical="top" wrapText="1"/>
    </xf>
    <xf numFmtId="0" fontId="16" fillId="3" borderId="0" xfId="14" applyFill="1" applyAlignment="1">
      <alignment vertical="center"/>
    </xf>
    <xf numFmtId="0" fontId="16" fillId="3" borderId="0" xfId="14" applyFill="1" applyAlignment="1">
      <alignment horizontal="center" vertical="center"/>
    </xf>
    <xf numFmtId="0" fontId="16" fillId="3" borderId="0" xfId="5" applyFill="1" applyAlignment="1">
      <alignment vertical="center"/>
    </xf>
    <xf numFmtId="9" fontId="25" fillId="3" borderId="0" xfId="5" applyNumberFormat="1" applyFont="1" applyFill="1" applyBorder="1" applyAlignment="1">
      <alignment vertical="center" wrapText="1"/>
    </xf>
    <xf numFmtId="0" fontId="15" fillId="3" borderId="0" xfId="12" applyFont="1" applyFill="1" applyBorder="1" applyAlignment="1">
      <alignment vertical="center" wrapText="1"/>
    </xf>
    <xf numFmtId="0" fontId="15" fillId="3" borderId="0" xfId="12" applyFont="1" applyFill="1" applyBorder="1" applyAlignment="1">
      <alignment horizontal="left" vertical="center" wrapText="1"/>
    </xf>
    <xf numFmtId="0" fontId="18" fillId="4" borderId="23" xfId="5" applyFont="1" applyFill="1" applyBorder="1" applyAlignment="1" applyProtection="1">
      <alignment horizontal="center" vertical="center"/>
    </xf>
    <xf numFmtId="0" fontId="16" fillId="0" borderId="38" xfId="5" applyFont="1" applyFill="1" applyBorder="1" applyAlignment="1" applyProtection="1">
      <alignment horizontal="center" vertical="top"/>
    </xf>
    <xf numFmtId="9" fontId="24" fillId="3" borderId="0" xfId="5" applyNumberFormat="1" applyFont="1" applyFill="1" applyBorder="1" applyAlignment="1">
      <alignment vertical="top" wrapText="1"/>
    </xf>
    <xf numFmtId="9" fontId="24" fillId="3" borderId="0" xfId="5" applyNumberFormat="1" applyFont="1" applyFill="1" applyBorder="1" applyAlignment="1">
      <alignment horizontal="left" vertical="top" wrapText="1"/>
    </xf>
    <xf numFmtId="0" fontId="16" fillId="0" borderId="28" xfId="5" applyFont="1" applyFill="1" applyBorder="1" applyAlignment="1" applyProtection="1">
      <alignment horizontal="center" vertical="top"/>
    </xf>
    <xf numFmtId="0" fontId="4" fillId="2" borderId="0" xfId="2" applyFont="1" applyFill="1" applyBorder="1" applyAlignment="1" applyProtection="1">
      <alignment horizontal="left" vertical="center"/>
    </xf>
    <xf numFmtId="0" fontId="40" fillId="2" borderId="0" xfId="2" applyFont="1" applyFill="1" applyBorder="1" applyAlignment="1" applyProtection="1">
      <alignment vertical="center"/>
    </xf>
    <xf numFmtId="0" fontId="40" fillId="2" borderId="0" xfId="2" applyFont="1" applyFill="1" applyBorder="1" applyAlignment="1" applyProtection="1">
      <alignment horizontal="right" vertical="center"/>
    </xf>
    <xf numFmtId="0" fontId="28" fillId="2" borderId="0" xfId="12" applyFont="1" applyFill="1" applyAlignment="1">
      <alignment horizontal="left" vertical="top"/>
    </xf>
    <xf numFmtId="0" fontId="41" fillId="3" borderId="0" xfId="12" applyFont="1" applyFill="1" applyAlignment="1">
      <alignment horizontal="left" vertical="top"/>
    </xf>
    <xf numFmtId="0" fontId="7" fillId="3" borderId="0" xfId="12" applyFont="1" applyFill="1" applyAlignment="1">
      <alignment horizontal="left" vertical="top"/>
    </xf>
    <xf numFmtId="0" fontId="28" fillId="3" borderId="0" xfId="12" applyFont="1" applyFill="1" applyAlignment="1">
      <alignment horizontal="left" vertical="top"/>
    </xf>
    <xf numFmtId="0" fontId="41" fillId="3" borderId="0" xfId="12" applyFont="1" applyFill="1" applyAlignment="1" applyProtection="1">
      <alignment horizontal="left" vertical="top"/>
    </xf>
    <xf numFmtId="0" fontId="7" fillId="3" borderId="0" xfId="12" applyFont="1" applyFill="1" applyAlignment="1" applyProtection="1">
      <alignment horizontal="left" vertical="top"/>
    </xf>
    <xf numFmtId="0" fontId="8" fillId="4" borderId="93" xfId="2" applyFont="1" applyFill="1" applyBorder="1" applyAlignment="1" applyProtection="1">
      <alignment horizontal="center" vertical="center" wrapText="1"/>
    </xf>
    <xf numFmtId="0" fontId="8" fillId="4" borderId="94" xfId="2" applyFont="1" applyFill="1" applyBorder="1" applyAlignment="1" applyProtection="1">
      <alignment horizontal="center" vertical="center" wrapText="1"/>
    </xf>
    <xf numFmtId="0" fontId="8" fillId="4" borderId="95" xfId="2" applyFont="1" applyFill="1" applyBorder="1" applyAlignment="1" applyProtection="1">
      <alignment horizontal="center" vertical="center" wrapText="1"/>
    </xf>
    <xf numFmtId="0" fontId="8" fillId="4" borderId="96" xfId="2" applyFont="1" applyFill="1" applyBorder="1" applyAlignment="1" applyProtection="1">
      <alignment horizontal="center" vertical="center" wrapText="1"/>
    </xf>
    <xf numFmtId="0" fontId="8" fillId="4" borderId="97" xfId="2" applyFont="1" applyFill="1" applyBorder="1" applyAlignment="1" applyProtection="1">
      <alignment horizontal="center" vertical="center" wrapText="1"/>
    </xf>
    <xf numFmtId="0" fontId="8" fillId="4" borderId="98" xfId="2" applyFont="1" applyFill="1" applyBorder="1" applyAlignment="1" applyProtection="1">
      <alignment horizontal="center" vertical="center" wrapText="1"/>
    </xf>
    <xf numFmtId="0" fontId="8" fillId="4" borderId="80" xfId="2" applyFont="1" applyFill="1" applyBorder="1" applyAlignment="1" applyProtection="1">
      <alignment horizontal="center" vertical="center" wrapText="1"/>
    </xf>
    <xf numFmtId="0" fontId="7" fillId="3" borderId="0" xfId="12" applyFont="1" applyFill="1" applyAlignment="1">
      <alignment vertical="top"/>
    </xf>
    <xf numFmtId="0" fontId="28" fillId="3" borderId="0" xfId="12" applyFont="1" applyFill="1" applyBorder="1" applyAlignment="1">
      <alignment horizontal="left" vertical="top"/>
    </xf>
    <xf numFmtId="0" fontId="7" fillId="3" borderId="0" xfId="12" applyFont="1" applyFill="1" applyAlignment="1" applyProtection="1">
      <alignment vertical="top"/>
    </xf>
    <xf numFmtId="0" fontId="8" fillId="3" borderId="0" xfId="5" applyFont="1" applyFill="1" applyBorder="1" applyAlignment="1" applyProtection="1">
      <alignment horizontal="left" vertical="center"/>
    </xf>
    <xf numFmtId="0" fontId="7" fillId="3" borderId="0" xfId="12" applyFont="1" applyFill="1" applyAlignment="1">
      <alignment horizontal="center" vertical="top"/>
    </xf>
    <xf numFmtId="0" fontId="7" fillId="3" borderId="0" xfId="12" applyFont="1" applyFill="1" applyAlignment="1" applyProtection="1">
      <alignment horizontal="center" vertical="top"/>
    </xf>
    <xf numFmtId="0" fontId="3" fillId="3" borderId="0" xfId="3" applyFill="1" applyBorder="1"/>
    <xf numFmtId="164" fontId="14" fillId="12" borderId="16" xfId="13" applyNumberFormat="1" applyFont="1" applyFill="1" applyBorder="1" applyAlignment="1" applyProtection="1">
      <alignment vertical="center"/>
      <protection locked="0"/>
    </xf>
    <xf numFmtId="164" fontId="14" fillId="8" borderId="49" xfId="13" applyNumberFormat="1" applyFont="1" applyFill="1" applyBorder="1" applyAlignment="1" applyProtection="1">
      <alignment vertical="center"/>
    </xf>
    <xf numFmtId="164" fontId="14" fillId="12" borderId="18" xfId="13" applyNumberFormat="1" applyFont="1" applyFill="1" applyBorder="1" applyAlignment="1" applyProtection="1">
      <alignment vertical="center"/>
      <protection locked="0"/>
    </xf>
    <xf numFmtId="164" fontId="14" fillId="8" borderId="16" xfId="13" applyNumberFormat="1" applyFont="1" applyFill="1" applyBorder="1" applyAlignment="1" applyProtection="1">
      <alignment vertical="center"/>
    </xf>
    <xf numFmtId="164" fontId="14" fillId="8" borderId="10" xfId="13" applyNumberFormat="1" applyFont="1" applyFill="1" applyBorder="1" applyAlignment="1" applyProtection="1">
      <alignment vertical="center"/>
    </xf>
    <xf numFmtId="164" fontId="14" fillId="12" borderId="15" xfId="13" applyNumberFormat="1" applyFont="1" applyFill="1" applyBorder="1" applyAlignment="1" applyProtection="1">
      <alignment vertical="center"/>
      <protection locked="0"/>
    </xf>
    <xf numFmtId="164" fontId="14" fillId="13" borderId="15" xfId="13" applyNumberFormat="1" applyFont="1" applyFill="1" applyBorder="1" applyAlignment="1" applyProtection="1">
      <alignment horizontal="center" vertical="center"/>
    </xf>
    <xf numFmtId="164" fontId="14" fillId="13" borderId="16" xfId="13" applyNumberFormat="1" applyFont="1" applyFill="1" applyBorder="1" applyAlignment="1" applyProtection="1">
      <alignment horizontal="center" vertical="center"/>
    </xf>
    <xf numFmtId="164" fontId="14" fillId="3" borderId="10" xfId="13" applyNumberFormat="1" applyFont="1" applyFill="1" applyBorder="1" applyAlignment="1" applyProtection="1">
      <alignment horizontal="center" vertical="center"/>
    </xf>
    <xf numFmtId="164" fontId="14" fillId="13" borderId="18" xfId="13" applyNumberFormat="1" applyFont="1" applyFill="1" applyBorder="1" applyAlignment="1" applyProtection="1">
      <alignment horizontal="center" vertical="center"/>
    </xf>
    <xf numFmtId="164" fontId="14" fillId="13" borderId="62" xfId="13" applyNumberFormat="1" applyFont="1" applyFill="1" applyBorder="1" applyAlignment="1" applyProtection="1">
      <alignment horizontal="center" vertical="center"/>
    </xf>
    <xf numFmtId="164" fontId="14" fillId="3" borderId="16" xfId="13" applyNumberFormat="1" applyFont="1" applyFill="1" applyBorder="1" applyAlignment="1" applyProtection="1">
      <alignment horizontal="center" vertical="center"/>
    </xf>
    <xf numFmtId="164" fontId="14" fillId="12" borderId="21" xfId="13" applyNumberFormat="1" applyFont="1" applyFill="1" applyBorder="1" applyAlignment="1" applyProtection="1">
      <alignment vertical="center"/>
      <protection locked="0"/>
    </xf>
    <xf numFmtId="164" fontId="14" fillId="8" borderId="27" xfId="13" applyNumberFormat="1" applyFont="1" applyFill="1" applyBorder="1" applyAlignment="1" applyProtection="1">
      <alignment vertical="center"/>
    </xf>
    <xf numFmtId="164" fontId="14" fillId="12" borderId="23" xfId="13" applyNumberFormat="1" applyFont="1" applyFill="1" applyBorder="1" applyAlignment="1" applyProtection="1">
      <alignment vertical="center"/>
      <protection locked="0"/>
    </xf>
    <xf numFmtId="164" fontId="14" fillId="8" borderId="21" xfId="13" applyNumberFormat="1" applyFont="1" applyFill="1" applyBorder="1" applyAlignment="1" applyProtection="1">
      <alignment vertical="center"/>
    </xf>
    <xf numFmtId="164" fontId="14" fillId="8" borderId="9" xfId="13" applyNumberFormat="1" applyFont="1" applyFill="1" applyBorder="1" applyAlignment="1" applyProtection="1">
      <alignment vertical="center"/>
    </xf>
    <xf numFmtId="164" fontId="14" fillId="12" borderId="20" xfId="13" applyNumberFormat="1" applyFont="1" applyFill="1" applyBorder="1" applyAlignment="1" applyProtection="1">
      <alignment vertical="center"/>
      <protection locked="0"/>
    </xf>
    <xf numFmtId="164" fontId="14" fillId="13" borderId="20" xfId="13" applyNumberFormat="1" applyFont="1" applyFill="1" applyBorder="1" applyAlignment="1" applyProtection="1">
      <alignment horizontal="center" vertical="center"/>
    </xf>
    <xf numFmtId="164" fontId="14" fillId="13" borderId="21" xfId="13" applyNumberFormat="1" applyFont="1" applyFill="1" applyBorder="1" applyAlignment="1" applyProtection="1">
      <alignment horizontal="center" vertical="center"/>
    </xf>
    <xf numFmtId="164" fontId="14" fillId="3" borderId="9" xfId="13" applyNumberFormat="1" applyFont="1" applyFill="1" applyBorder="1" applyAlignment="1" applyProtection="1">
      <alignment horizontal="center" vertical="center"/>
    </xf>
    <xf numFmtId="164" fontId="14" fillId="13" borderId="23" xfId="13" applyNumberFormat="1" applyFont="1" applyFill="1" applyBorder="1" applyAlignment="1" applyProtection="1">
      <alignment horizontal="center" vertical="center"/>
    </xf>
    <xf numFmtId="164" fontId="14" fillId="13" borderId="26" xfId="13" applyNumberFormat="1" applyFont="1" applyFill="1" applyBorder="1" applyAlignment="1" applyProtection="1">
      <alignment horizontal="center" vertical="center"/>
    </xf>
    <xf numFmtId="164" fontId="9" fillId="3" borderId="21" xfId="12" applyNumberFormat="1" applyFont="1" applyFill="1" applyBorder="1" applyAlignment="1">
      <alignment horizontal="left" vertical="top"/>
    </xf>
    <xf numFmtId="164" fontId="9" fillId="3" borderId="71" xfId="12" applyNumberFormat="1" applyFont="1" applyFill="1" applyBorder="1" applyAlignment="1">
      <alignment horizontal="left" vertical="top"/>
    </xf>
    <xf numFmtId="164" fontId="9" fillId="3" borderId="26" xfId="12" applyNumberFormat="1" applyFont="1" applyFill="1" applyBorder="1" applyAlignment="1">
      <alignment horizontal="left" vertical="top"/>
    </xf>
    <xf numFmtId="164" fontId="9" fillId="3" borderId="21" xfId="12" applyNumberFormat="1" applyFont="1" applyFill="1" applyBorder="1" applyAlignment="1" applyProtection="1">
      <alignment horizontal="center" vertical="top"/>
    </xf>
    <xf numFmtId="164" fontId="9" fillId="3" borderId="26" xfId="12" applyNumberFormat="1" applyFont="1" applyFill="1" applyBorder="1" applyAlignment="1" applyProtection="1">
      <alignment horizontal="center" vertical="top"/>
    </xf>
    <xf numFmtId="0" fontId="10" fillId="3" borderId="20" xfId="2" applyFont="1" applyFill="1" applyBorder="1" applyAlignment="1" applyProtection="1">
      <alignment horizontal="center" vertical="center"/>
    </xf>
    <xf numFmtId="164" fontId="14" fillId="8" borderId="29" xfId="13" applyNumberFormat="1" applyFont="1" applyFill="1" applyBorder="1" applyAlignment="1" applyProtection="1">
      <alignment vertical="center"/>
    </xf>
    <xf numFmtId="164" fontId="14" fillId="8" borderId="72" xfId="13" applyNumberFormat="1" applyFont="1" applyFill="1" applyBorder="1" applyAlignment="1" applyProtection="1">
      <alignment vertical="center"/>
    </xf>
    <xf numFmtId="164" fontId="14" fillId="8" borderId="25" xfId="13" applyNumberFormat="1" applyFont="1" applyFill="1" applyBorder="1" applyAlignment="1" applyProtection="1">
      <alignment vertical="center"/>
    </xf>
    <xf numFmtId="164" fontId="14" fillId="8" borderId="30" xfId="13" applyNumberFormat="1" applyFont="1" applyFill="1" applyBorder="1" applyAlignment="1" applyProtection="1">
      <alignment vertical="center"/>
    </xf>
    <xf numFmtId="0" fontId="0" fillId="3" borderId="0" xfId="0" applyFont="1" applyFill="1" applyBorder="1" applyAlignment="1">
      <alignment vertical="top"/>
    </xf>
    <xf numFmtId="164" fontId="14" fillId="3" borderId="72" xfId="13" applyNumberFormat="1" applyFont="1" applyFill="1" applyBorder="1" applyAlignment="1" applyProtection="1">
      <alignment horizontal="center" vertical="center"/>
    </xf>
    <xf numFmtId="164" fontId="14" fillId="3" borderId="25" xfId="13" applyNumberFormat="1" applyFont="1" applyFill="1" applyBorder="1" applyAlignment="1" applyProtection="1">
      <alignment horizontal="center" vertical="center"/>
    </xf>
    <xf numFmtId="0" fontId="0" fillId="3" borderId="0" xfId="0" applyFont="1" applyFill="1" applyBorder="1" applyAlignment="1" applyProtection="1">
      <alignment vertical="top"/>
    </xf>
    <xf numFmtId="0" fontId="42" fillId="3" borderId="0" xfId="2" applyFont="1" applyFill="1" applyBorder="1" applyAlignment="1" applyProtection="1">
      <alignment horizontal="center" vertical="center"/>
    </xf>
    <xf numFmtId="0" fontId="41" fillId="3" borderId="0" xfId="2" applyFont="1" applyFill="1" applyBorder="1" applyAlignment="1" applyProtection="1">
      <alignment vertical="center"/>
    </xf>
    <xf numFmtId="0" fontId="43" fillId="3" borderId="0" xfId="2" applyFont="1" applyFill="1" applyBorder="1" applyAlignment="1" applyProtection="1">
      <alignment vertical="center"/>
    </xf>
    <xf numFmtId="0" fontId="43" fillId="3" borderId="0" xfId="2" applyFont="1" applyFill="1" applyBorder="1" applyAlignment="1" applyProtection="1">
      <alignment horizontal="center" vertical="center"/>
    </xf>
    <xf numFmtId="164" fontId="44" fillId="3" borderId="0" xfId="13" applyNumberFormat="1" applyFont="1" applyFill="1" applyBorder="1" applyAlignment="1" applyProtection="1">
      <alignment vertical="center"/>
    </xf>
    <xf numFmtId="0" fontId="29" fillId="3" borderId="0" xfId="12" applyFont="1" applyFill="1" applyBorder="1" applyAlignment="1">
      <alignment horizontal="left" vertical="top"/>
    </xf>
    <xf numFmtId="164" fontId="42" fillId="3" borderId="0" xfId="2" applyNumberFormat="1" applyFont="1" applyFill="1" applyBorder="1" applyAlignment="1">
      <alignment vertical="center"/>
    </xf>
    <xf numFmtId="0" fontId="45" fillId="3" borderId="0" xfId="0" applyFont="1" applyFill="1" applyBorder="1" applyAlignment="1">
      <alignment vertical="top"/>
    </xf>
    <xf numFmtId="164" fontId="44" fillId="3" borderId="0" xfId="13" applyNumberFormat="1" applyFont="1" applyFill="1" applyBorder="1" applyAlignment="1" applyProtection="1">
      <alignment horizontal="center" vertical="center"/>
    </xf>
    <xf numFmtId="0" fontId="45" fillId="3" borderId="0" xfId="0" applyFont="1" applyFill="1" applyBorder="1" applyAlignment="1" applyProtection="1">
      <alignment vertical="top"/>
    </xf>
    <xf numFmtId="0" fontId="10" fillId="3" borderId="15" xfId="2" applyFont="1" applyFill="1" applyBorder="1" applyAlignment="1" applyProtection="1">
      <alignment horizontal="center" vertical="center"/>
    </xf>
    <xf numFmtId="164" fontId="14" fillId="8" borderId="85" xfId="13" applyNumberFormat="1" applyFont="1" applyFill="1" applyBorder="1" applyAlignment="1" applyProtection="1">
      <alignment vertical="center"/>
    </xf>
    <xf numFmtId="0" fontId="29" fillId="3" borderId="0" xfId="12" applyFont="1" applyFill="1" applyAlignment="1">
      <alignment horizontal="left" vertical="top"/>
    </xf>
    <xf numFmtId="164" fontId="14" fillId="12" borderId="14" xfId="13" applyNumberFormat="1" applyFont="1" applyFill="1" applyBorder="1" applyAlignment="1" applyProtection="1">
      <alignment vertical="center"/>
      <protection locked="0"/>
    </xf>
    <xf numFmtId="164" fontId="14" fillId="13" borderId="14" xfId="13" applyNumberFormat="1" applyFont="1" applyFill="1" applyBorder="1" applyAlignment="1" applyProtection="1">
      <alignment horizontal="center" vertical="center"/>
    </xf>
    <xf numFmtId="164" fontId="14" fillId="3" borderId="53" xfId="13" applyNumberFormat="1" applyFont="1" applyFill="1" applyBorder="1" applyAlignment="1" applyProtection="1">
      <alignment vertical="center"/>
    </xf>
    <xf numFmtId="164" fontId="14" fillId="3" borderId="71" xfId="13" applyNumberFormat="1" applyFont="1" applyFill="1" applyBorder="1" applyAlignment="1" applyProtection="1">
      <alignment vertical="center"/>
    </xf>
    <xf numFmtId="164" fontId="14" fillId="3" borderId="54" xfId="13" applyNumberFormat="1" applyFont="1" applyFill="1" applyBorder="1" applyAlignment="1" applyProtection="1">
      <alignment vertical="center"/>
    </xf>
    <xf numFmtId="164" fontId="14" fillId="7" borderId="20" xfId="13" applyNumberFormat="1" applyFont="1" applyFill="1" applyBorder="1" applyAlignment="1" applyProtection="1">
      <alignment vertical="center"/>
      <protection locked="0"/>
    </xf>
    <xf numFmtId="164" fontId="14" fillId="12" borderId="19" xfId="13" applyNumberFormat="1" applyFont="1" applyFill="1" applyBorder="1" applyAlignment="1" applyProtection="1">
      <alignment vertical="center"/>
      <protection locked="0"/>
    </xf>
    <xf numFmtId="164" fontId="14" fillId="13" borderId="19" xfId="13" applyNumberFormat="1" applyFont="1" applyFill="1" applyBorder="1" applyAlignment="1" applyProtection="1">
      <alignment horizontal="center" vertical="center"/>
    </xf>
    <xf numFmtId="164" fontId="14" fillId="3" borderId="50" xfId="13" applyNumberFormat="1" applyFont="1" applyFill="1" applyBorder="1" applyAlignment="1" applyProtection="1">
      <alignment vertical="center"/>
    </xf>
    <xf numFmtId="164" fontId="14" fillId="3" borderId="99" xfId="13" applyNumberFormat="1" applyFont="1" applyFill="1" applyBorder="1" applyAlignment="1" applyProtection="1">
      <alignment vertical="center"/>
    </xf>
    <xf numFmtId="164" fontId="14" fillId="3" borderId="26" xfId="13" applyNumberFormat="1" applyFont="1" applyFill="1" applyBorder="1" applyAlignment="1" applyProtection="1">
      <alignment vertical="center"/>
    </xf>
    <xf numFmtId="164" fontId="14" fillId="3" borderId="27" xfId="13" applyNumberFormat="1" applyFont="1" applyFill="1" applyBorder="1" applyAlignment="1" applyProtection="1">
      <alignment vertical="center"/>
    </xf>
    <xf numFmtId="164" fontId="14" fillId="8" borderId="20" xfId="13" applyNumberFormat="1" applyFont="1" applyFill="1" applyBorder="1" applyAlignment="1" applyProtection="1">
      <alignment vertical="center"/>
    </xf>
    <xf numFmtId="164" fontId="14" fillId="8" borderId="40" xfId="13" applyNumberFormat="1" applyFont="1" applyFill="1" applyBorder="1" applyAlignment="1" applyProtection="1">
      <alignment vertical="center"/>
    </xf>
    <xf numFmtId="164" fontId="14" fillId="3" borderId="26" xfId="13" applyNumberFormat="1" applyFont="1" applyFill="1" applyBorder="1" applyAlignment="1" applyProtection="1">
      <alignment horizontal="center" vertical="center"/>
    </xf>
    <xf numFmtId="164" fontId="14" fillId="12" borderId="30" xfId="13" applyNumberFormat="1" applyFont="1" applyFill="1" applyBorder="1" applyAlignment="1" applyProtection="1">
      <alignment vertical="center"/>
      <protection locked="0"/>
    </xf>
    <xf numFmtId="164" fontId="14" fillId="8" borderId="79" xfId="13" applyNumberFormat="1" applyFont="1" applyFill="1" applyBorder="1" applyAlignment="1" applyProtection="1">
      <alignment vertical="center"/>
    </xf>
    <xf numFmtId="164" fontId="14" fillId="12" borderId="28" xfId="13" applyNumberFormat="1" applyFont="1" applyFill="1" applyBorder="1" applyAlignment="1" applyProtection="1">
      <alignment vertical="center"/>
      <protection locked="0"/>
    </xf>
    <xf numFmtId="164" fontId="14" fillId="12" borderId="29" xfId="13" applyNumberFormat="1" applyFont="1" applyFill="1" applyBorder="1" applyAlignment="1" applyProtection="1">
      <alignment vertical="center"/>
      <protection locked="0"/>
    </xf>
    <xf numFmtId="164" fontId="14" fillId="13" borderId="29" xfId="13" applyNumberFormat="1" applyFont="1" applyFill="1" applyBorder="1" applyAlignment="1" applyProtection="1">
      <alignment horizontal="center" vertical="center"/>
    </xf>
    <xf numFmtId="164" fontId="14" fillId="13" borderId="72" xfId="13" applyNumberFormat="1" applyFont="1" applyFill="1" applyBorder="1" applyAlignment="1" applyProtection="1">
      <alignment horizontal="center" vertical="center"/>
    </xf>
    <xf numFmtId="164" fontId="14" fillId="13" borderId="28" xfId="13" applyNumberFormat="1" applyFont="1" applyFill="1" applyBorder="1" applyAlignment="1" applyProtection="1">
      <alignment horizontal="center" vertical="center"/>
    </xf>
    <xf numFmtId="164" fontId="14" fillId="13" borderId="30" xfId="13" applyNumberFormat="1" applyFont="1" applyFill="1" applyBorder="1" applyAlignment="1" applyProtection="1">
      <alignment horizontal="center" vertical="center"/>
    </xf>
    <xf numFmtId="0" fontId="46" fillId="3" borderId="0" xfId="12" applyFont="1" applyFill="1" applyAlignment="1">
      <alignment horizontal="left" vertical="top" wrapText="1"/>
    </xf>
    <xf numFmtId="164" fontId="7" fillId="3" borderId="0" xfId="12" applyNumberFormat="1" applyFont="1" applyFill="1" applyAlignment="1">
      <alignment horizontal="left" vertical="top"/>
    </xf>
    <xf numFmtId="0" fontId="33" fillId="3" borderId="0" xfId="12" applyFont="1" applyFill="1" applyAlignment="1">
      <alignment horizontal="left" vertical="top"/>
    </xf>
    <xf numFmtId="0" fontId="46" fillId="3" borderId="0" xfId="12" applyFont="1" applyFill="1" applyAlignment="1" applyProtection="1">
      <alignment horizontal="left" vertical="top" wrapText="1"/>
    </xf>
    <xf numFmtId="0" fontId="8" fillId="4" borderId="1" xfId="2" applyFont="1" applyFill="1" applyBorder="1" applyAlignment="1" applyProtection="1">
      <alignment horizontal="center" vertical="center"/>
    </xf>
    <xf numFmtId="164" fontId="28" fillId="3" borderId="0" xfId="12" applyNumberFormat="1" applyFont="1" applyFill="1" applyAlignment="1">
      <alignment horizontal="left" vertical="top"/>
    </xf>
    <xf numFmtId="0" fontId="28" fillId="3" borderId="0" xfId="12" applyFont="1" applyFill="1" applyAlignment="1" applyProtection="1">
      <alignment horizontal="center" vertical="top"/>
    </xf>
    <xf numFmtId="0" fontId="10" fillId="3" borderId="5" xfId="2" applyFont="1" applyFill="1" applyBorder="1" applyAlignment="1" applyProtection="1">
      <alignment horizontal="center" vertical="center"/>
    </xf>
    <xf numFmtId="164" fontId="14" fillId="12" borderId="6" xfId="13" applyNumberFormat="1" applyFont="1" applyFill="1" applyBorder="1" applyAlignment="1" applyProtection="1">
      <alignment vertical="center"/>
      <protection locked="0"/>
    </xf>
    <xf numFmtId="164" fontId="14" fillId="7" borderId="5" xfId="3" applyNumberFormat="1" applyFont="1" applyFill="1" applyBorder="1" applyAlignment="1" applyProtection="1">
      <alignment vertical="center"/>
      <protection locked="0"/>
    </xf>
    <xf numFmtId="164" fontId="14" fillId="8" borderId="3" xfId="13" applyNumberFormat="1" applyFont="1" applyFill="1" applyBorder="1" applyAlignment="1" applyProtection="1">
      <alignment vertical="center"/>
    </xf>
    <xf numFmtId="164" fontId="14" fillId="12" borderId="4" xfId="13" applyNumberFormat="1" applyFont="1" applyFill="1" applyBorder="1" applyAlignment="1" applyProtection="1">
      <alignment vertical="center"/>
      <protection locked="0"/>
    </xf>
    <xf numFmtId="164" fontId="14" fillId="8" borderId="6" xfId="13" applyNumberFormat="1" applyFont="1" applyFill="1" applyBorder="1" applyAlignment="1" applyProtection="1">
      <alignment vertical="center"/>
    </xf>
    <xf numFmtId="164" fontId="14" fillId="8" borderId="8" xfId="13" applyNumberFormat="1" applyFont="1" applyFill="1" applyBorder="1" applyAlignment="1" applyProtection="1">
      <alignment vertical="center"/>
    </xf>
    <xf numFmtId="164" fontId="14" fillId="12" borderId="5" xfId="13" applyNumberFormat="1" applyFont="1" applyFill="1" applyBorder="1" applyAlignment="1" applyProtection="1">
      <alignment vertical="center"/>
      <protection locked="0"/>
    </xf>
    <xf numFmtId="164" fontId="14" fillId="7" borderId="5" xfId="13" applyNumberFormat="1" applyFont="1" applyFill="1" applyBorder="1" applyAlignment="1" applyProtection="1">
      <alignment vertical="center"/>
      <protection locked="0"/>
    </xf>
    <xf numFmtId="0" fontId="33" fillId="3" borderId="4" xfId="12" applyFont="1" applyFill="1" applyBorder="1" applyAlignment="1">
      <alignment horizontal="left" vertical="top"/>
    </xf>
    <xf numFmtId="0" fontId="33" fillId="3" borderId="8" xfId="12" applyFont="1" applyFill="1" applyBorder="1" applyAlignment="1">
      <alignment horizontal="left" vertical="top"/>
    </xf>
    <xf numFmtId="166" fontId="14" fillId="13" borderId="5" xfId="13" applyNumberFormat="1" applyFont="1" applyFill="1" applyBorder="1" applyAlignment="1" applyProtection="1">
      <alignment horizontal="center" vertical="center"/>
    </xf>
    <xf numFmtId="166" fontId="14" fillId="3" borderId="5" xfId="13" applyNumberFormat="1" applyFont="1" applyFill="1" applyBorder="1" applyAlignment="1" applyProtection="1">
      <alignment horizontal="center" vertical="center"/>
    </xf>
    <xf numFmtId="166" fontId="14" fillId="13" borderId="6" xfId="13" applyNumberFormat="1" applyFont="1" applyFill="1" applyBorder="1" applyAlignment="1" applyProtection="1">
      <alignment horizontal="center" vertical="center"/>
    </xf>
    <xf numFmtId="166" fontId="14" fillId="3" borderId="8" xfId="13" applyNumberFormat="1" applyFont="1" applyFill="1" applyBorder="1" applyAlignment="1" applyProtection="1">
      <alignment horizontal="center" vertical="center"/>
    </xf>
    <xf numFmtId="166" fontId="14" fillId="13" borderId="4" xfId="13" applyNumberFormat="1" applyFont="1" applyFill="1" applyBorder="1" applyAlignment="1" applyProtection="1">
      <alignment horizontal="center" vertical="center"/>
    </xf>
    <xf numFmtId="166" fontId="14" fillId="3" borderId="6" xfId="13" applyNumberFormat="1" applyFont="1" applyFill="1" applyBorder="1" applyAlignment="1" applyProtection="1">
      <alignment horizontal="center" vertical="center"/>
    </xf>
    <xf numFmtId="0" fontId="8" fillId="4" borderId="100" xfId="2" applyFont="1" applyFill="1" applyBorder="1" applyAlignment="1" applyProtection="1">
      <alignment horizontal="center" vertical="center" wrapText="1"/>
    </xf>
    <xf numFmtId="0" fontId="7" fillId="3" borderId="0" xfId="12" applyFont="1" applyFill="1" applyAlignment="1">
      <alignment horizontal="right" vertical="top"/>
    </xf>
    <xf numFmtId="0" fontId="28" fillId="3" borderId="0" xfId="12" applyFont="1" applyFill="1" applyAlignment="1">
      <alignment horizontal="right" vertical="top"/>
    </xf>
    <xf numFmtId="0" fontId="33" fillId="3" borderId="0" xfId="12" applyFont="1" applyFill="1" applyAlignment="1">
      <alignment horizontal="right" vertical="top"/>
    </xf>
    <xf numFmtId="0" fontId="33" fillId="3" borderId="14" xfId="12" applyFont="1" applyFill="1" applyBorder="1" applyAlignment="1">
      <alignment horizontal="left" vertical="top"/>
    </xf>
    <xf numFmtId="0" fontId="33" fillId="3" borderId="10" xfId="12" applyFont="1" applyFill="1" applyBorder="1" applyAlignment="1">
      <alignment horizontal="left" vertical="top"/>
    </xf>
    <xf numFmtId="0" fontId="9" fillId="0" borderId="67" xfId="2" applyFont="1" applyBorder="1" applyAlignment="1" applyProtection="1">
      <alignment horizontal="center" vertical="center"/>
    </xf>
    <xf numFmtId="0" fontId="7" fillId="0" borderId="66" xfId="2" applyFont="1" applyBorder="1" applyAlignment="1" applyProtection="1">
      <alignment vertical="center"/>
    </xf>
    <xf numFmtId="0" fontId="10" fillId="3" borderId="66" xfId="2" applyFont="1" applyFill="1" applyBorder="1" applyAlignment="1" applyProtection="1">
      <alignment horizontal="center" vertical="center"/>
    </xf>
    <xf numFmtId="0" fontId="10" fillId="0" borderId="66" xfId="2" applyFont="1" applyBorder="1" applyAlignment="1" applyProtection="1">
      <alignment horizontal="center" vertical="center"/>
    </xf>
    <xf numFmtId="0" fontId="10" fillId="0" borderId="12" xfId="2" applyFont="1" applyBorder="1" applyAlignment="1" applyProtection="1">
      <alignment horizontal="center" vertical="center"/>
    </xf>
    <xf numFmtId="164" fontId="14" fillId="12" borderId="80" xfId="13" applyNumberFormat="1" applyFont="1" applyFill="1" applyBorder="1" applyAlignment="1" applyProtection="1">
      <alignment vertical="center"/>
      <protection locked="0"/>
    </xf>
    <xf numFmtId="164" fontId="9" fillId="3" borderId="0" xfId="12" applyNumberFormat="1" applyFont="1" applyFill="1" applyAlignment="1">
      <alignment horizontal="left" vertical="top"/>
    </xf>
    <xf numFmtId="164" fontId="33" fillId="3" borderId="0" xfId="12" applyNumberFormat="1" applyFont="1" applyFill="1" applyAlignment="1">
      <alignment horizontal="left" vertical="top"/>
    </xf>
    <xf numFmtId="0" fontId="33" fillId="3" borderId="19" xfId="12" applyFont="1" applyFill="1" applyBorder="1" applyAlignment="1">
      <alignment horizontal="left" vertical="top"/>
    </xf>
    <xf numFmtId="0" fontId="33" fillId="3" borderId="9" xfId="12" applyFont="1" applyFill="1" applyBorder="1" applyAlignment="1">
      <alignment horizontal="left" vertical="top"/>
    </xf>
    <xf numFmtId="164" fontId="14" fillId="12" borderId="22" xfId="13" applyNumberFormat="1" applyFont="1" applyFill="1" applyBorder="1" applyAlignment="1" applyProtection="1">
      <alignment vertical="center"/>
      <protection locked="0"/>
    </xf>
    <xf numFmtId="164" fontId="14" fillId="8" borderId="22" xfId="13" applyNumberFormat="1" applyFont="1" applyFill="1" applyBorder="1" applyAlignment="1" applyProtection="1">
      <alignment vertical="center"/>
    </xf>
    <xf numFmtId="164" fontId="14" fillId="12" borderId="101" xfId="13" applyNumberFormat="1" applyFont="1" applyFill="1" applyBorder="1" applyAlignment="1" applyProtection="1">
      <alignment vertical="center"/>
      <protection locked="0"/>
    </xf>
    <xf numFmtId="164" fontId="14" fillId="8" borderId="84" xfId="13" applyNumberFormat="1" applyFont="1" applyFill="1" applyBorder="1" applyAlignment="1" applyProtection="1">
      <alignment vertical="center"/>
    </xf>
    <xf numFmtId="0" fontId="7" fillId="0" borderId="29" xfId="2" applyFont="1" applyBorder="1" applyAlignment="1" applyProtection="1">
      <alignment vertical="center" wrapText="1"/>
    </xf>
    <xf numFmtId="164" fontId="14" fillId="8" borderId="31" xfId="13" applyNumberFormat="1" applyFont="1" applyFill="1" applyBorder="1" applyAlignment="1" applyProtection="1">
      <alignment vertical="center"/>
    </xf>
    <xf numFmtId="0" fontId="33" fillId="3" borderId="28" xfId="12" applyFont="1" applyFill="1" applyBorder="1" applyAlignment="1">
      <alignment horizontal="left" vertical="top"/>
    </xf>
    <xf numFmtId="0" fontId="33" fillId="3" borderId="25" xfId="12" applyFont="1" applyFill="1" applyBorder="1" applyAlignment="1">
      <alignment horizontal="left" vertical="top"/>
    </xf>
    <xf numFmtId="0" fontId="7" fillId="0" borderId="66" xfId="2" applyFont="1" applyBorder="1" applyAlignment="1" applyProtection="1">
      <alignment vertical="center" wrapText="1"/>
    </xf>
    <xf numFmtId="164" fontId="14" fillId="12" borderId="17" xfId="13" applyNumberFormat="1" applyFont="1" applyFill="1" applyBorder="1" applyAlignment="1" applyProtection="1">
      <alignment vertical="center"/>
      <protection locked="0"/>
    </xf>
    <xf numFmtId="0" fontId="7" fillId="0" borderId="20" xfId="2" applyFont="1" applyBorder="1" applyAlignment="1" applyProtection="1">
      <alignment vertical="center" wrapText="1"/>
    </xf>
    <xf numFmtId="164" fontId="14" fillId="12" borderId="31" xfId="13" applyNumberFormat="1" applyFont="1" applyFill="1" applyBorder="1" applyAlignment="1" applyProtection="1">
      <alignment vertical="center"/>
      <protection locked="0"/>
    </xf>
    <xf numFmtId="0" fontId="7" fillId="0" borderId="0" xfId="2" applyFont="1" applyFill="1" applyBorder="1" applyAlignment="1">
      <alignment horizontal="center" vertical="center"/>
    </xf>
    <xf numFmtId="0" fontId="47" fillId="3" borderId="0" xfId="2" applyNumberFormat="1" applyFont="1" applyFill="1" applyBorder="1" applyAlignment="1" applyProtection="1">
      <alignment vertical="center"/>
    </xf>
    <xf numFmtId="0" fontId="18" fillId="4" borderId="50" xfId="5" applyFont="1" applyFill="1" applyBorder="1" applyAlignment="1" applyProtection="1">
      <alignment horizontal="center" vertical="top"/>
    </xf>
    <xf numFmtId="0" fontId="18" fillId="4" borderId="99" xfId="5" applyFont="1" applyFill="1" applyBorder="1" applyAlignment="1" applyProtection="1">
      <alignment horizontal="left" vertical="top"/>
    </xf>
    <xf numFmtId="0" fontId="18" fillId="4" borderId="55" xfId="5" applyFont="1" applyFill="1" applyBorder="1" applyAlignment="1" applyProtection="1">
      <alignment horizontal="left" vertical="top"/>
    </xf>
    <xf numFmtId="0" fontId="16" fillId="0" borderId="39" xfId="5" applyFont="1" applyFill="1" applyBorder="1" applyAlignment="1" applyProtection="1">
      <alignment horizontal="center" vertical="top"/>
    </xf>
    <xf numFmtId="0" fontId="16" fillId="0" borderId="56" xfId="5" applyFont="1" applyFill="1" applyBorder="1" applyAlignment="1" applyProtection="1">
      <alignment horizontal="center" vertical="top"/>
    </xf>
    <xf numFmtId="0" fontId="9" fillId="3" borderId="61" xfId="6" applyFont="1" applyFill="1" applyBorder="1" applyAlignment="1" applyProtection="1">
      <alignment vertical="center"/>
    </xf>
    <xf numFmtId="0" fontId="9" fillId="3" borderId="0" xfId="6" applyFont="1" applyFill="1" applyBorder="1" applyAlignment="1" applyProtection="1">
      <alignment vertical="center"/>
    </xf>
    <xf numFmtId="0" fontId="3" fillId="3" borderId="0" xfId="2" applyFill="1" applyBorder="1" applyAlignment="1">
      <alignment vertical="center"/>
    </xf>
    <xf numFmtId="0" fontId="18" fillId="0" borderId="38" xfId="5" applyFont="1" applyFill="1" applyBorder="1" applyAlignment="1" applyProtection="1">
      <alignment horizontal="center" vertical="top"/>
    </xf>
    <xf numFmtId="167" fontId="2" fillId="0" borderId="0" xfId="15" applyFont="1" applyAlignment="1">
      <alignment vertical="top" wrapText="1"/>
    </xf>
    <xf numFmtId="0" fontId="1" fillId="0" borderId="0" xfId="15" applyNumberFormat="1" applyFont="1" applyAlignment="1">
      <alignment vertical="top" wrapText="1"/>
    </xf>
    <xf numFmtId="0" fontId="0" fillId="0" borderId="0" xfId="15" applyNumberFormat="1" applyFont="1" applyAlignment="1">
      <alignment vertical="top" wrapText="1"/>
    </xf>
    <xf numFmtId="167" fontId="0" fillId="0" borderId="0" xfId="15" applyFont="1" applyAlignment="1">
      <alignment horizontal="right" vertical="top" wrapText="1"/>
    </xf>
    <xf numFmtId="164" fontId="23" fillId="7" borderId="14" xfId="2" applyNumberFormat="1" applyFont="1" applyFill="1" applyBorder="1" applyAlignment="1" applyProtection="1">
      <alignment horizontal="right" vertical="center"/>
      <protection locked="0"/>
    </xf>
    <xf numFmtId="164" fontId="23" fillId="7" borderId="15" xfId="2" applyNumberFormat="1" applyFont="1" applyFill="1" applyBorder="1" applyAlignment="1" applyProtection="1">
      <alignment horizontal="right" vertical="center"/>
      <protection locked="0"/>
    </xf>
    <xf numFmtId="164" fontId="23" fillId="7" borderId="16" xfId="2" applyNumberFormat="1" applyFont="1" applyFill="1" applyBorder="1" applyAlignment="1" applyProtection="1">
      <alignment horizontal="right" vertical="center"/>
      <protection locked="0"/>
    </xf>
    <xf numFmtId="164" fontId="23" fillId="7" borderId="9" xfId="2" applyNumberFormat="1" applyFont="1" applyFill="1" applyBorder="1" applyAlignment="1" applyProtection="1">
      <alignment horizontal="right" vertical="center"/>
      <protection locked="0"/>
    </xf>
    <xf numFmtId="164" fontId="23" fillId="8" borderId="22" xfId="2" applyNumberFormat="1" applyFont="1" applyFill="1" applyBorder="1" applyAlignment="1" applyProtection="1">
      <alignment horizontal="right" vertical="center"/>
    </xf>
    <xf numFmtId="164" fontId="9" fillId="7" borderId="20" xfId="7" applyNumberFormat="1" applyFont="1" applyFill="1" applyBorder="1" applyAlignment="1" applyProtection="1">
      <alignment vertical="center"/>
      <protection locked="0"/>
    </xf>
    <xf numFmtId="164" fontId="23" fillId="7" borderId="14" xfId="3" applyNumberFormat="1" applyFont="1" applyFill="1" applyBorder="1" applyAlignment="1" applyProtection="1">
      <alignment vertical="center"/>
      <protection locked="0"/>
    </xf>
    <xf numFmtId="164" fontId="23" fillId="7" borderId="20" xfId="3" applyNumberFormat="1" applyFont="1" applyFill="1" applyBorder="1" applyAlignment="1" applyProtection="1">
      <alignment vertical="center"/>
      <protection locked="0"/>
    </xf>
    <xf numFmtId="164" fontId="28" fillId="3" borderId="0" xfId="9" applyNumberFormat="1" applyFont="1" applyFill="1" applyAlignment="1">
      <alignment vertical="center"/>
    </xf>
    <xf numFmtId="164" fontId="23" fillId="7" borderId="19" xfId="3" applyNumberFormat="1" applyFont="1" applyFill="1" applyBorder="1" applyAlignment="1" applyProtection="1">
      <alignment vertical="center"/>
      <protection locked="0"/>
    </xf>
    <xf numFmtId="164" fontId="9" fillId="7" borderId="20" xfId="3" applyNumberFormat="1" applyFont="1" applyFill="1" applyBorder="1" applyAlignment="1" applyProtection="1">
      <alignment vertical="center"/>
      <protection locked="0"/>
    </xf>
    <xf numFmtId="164" fontId="23" fillId="12" borderId="5" xfId="13" applyNumberFormat="1" applyFont="1" applyFill="1" applyBorder="1" applyAlignment="1" applyProtection="1">
      <alignment vertical="center"/>
      <protection locked="0"/>
    </xf>
    <xf numFmtId="164" fontId="23" fillId="7" borderId="5" xfId="13" applyNumberFormat="1" applyFont="1" applyFill="1" applyBorder="1" applyAlignment="1" applyProtection="1">
      <alignment vertical="center"/>
      <protection locked="0"/>
    </xf>
    <xf numFmtId="164" fontId="23" fillId="12" borderId="6" xfId="13" applyNumberFormat="1" applyFont="1" applyFill="1" applyBorder="1" applyAlignment="1" applyProtection="1">
      <alignment vertical="center"/>
      <protection locked="0"/>
    </xf>
    <xf numFmtId="164" fontId="23" fillId="12" borderId="4" xfId="13" applyNumberFormat="1" applyFont="1" applyFill="1" applyBorder="1" applyAlignment="1" applyProtection="1">
      <alignment vertical="center"/>
      <protection locked="0"/>
    </xf>
    <xf numFmtId="164" fontId="23" fillId="7" borderId="19" xfId="2" applyNumberFormat="1" applyFont="1" applyFill="1" applyBorder="1" applyAlignment="1" applyProtection="1">
      <alignment horizontal="right" vertical="center"/>
      <protection locked="0"/>
    </xf>
    <xf numFmtId="0" fontId="4" fillId="2" borderId="0" xfId="2" applyFont="1" applyFill="1" applyBorder="1" applyAlignment="1">
      <alignment vertical="center"/>
    </xf>
    <xf numFmtId="0" fontId="4" fillId="2" borderId="0" xfId="2" applyFont="1" applyFill="1" applyBorder="1" applyAlignment="1">
      <alignment horizontal="right" vertical="center"/>
    </xf>
    <xf numFmtId="0" fontId="9" fillId="0" borderId="0" xfId="2" applyFont="1" applyAlignment="1" applyProtection="1">
      <alignment vertical="center"/>
    </xf>
    <xf numFmtId="0" fontId="8" fillId="4" borderId="5" xfId="2" applyFont="1" applyFill="1" applyBorder="1" applyAlignment="1">
      <alignment horizontal="center" vertical="center" wrapText="1"/>
    </xf>
    <xf numFmtId="0" fontId="8" fillId="4" borderId="5" xfId="2" applyFont="1" applyFill="1" applyBorder="1" applyAlignment="1">
      <alignment horizontal="center" vertical="center"/>
    </xf>
    <xf numFmtId="0" fontId="8" fillId="4" borderId="6" xfId="2" applyFont="1" applyFill="1" applyBorder="1" applyAlignment="1">
      <alignment horizontal="center" vertical="center"/>
    </xf>
    <xf numFmtId="0" fontId="8" fillId="4" borderId="4" xfId="2" applyFont="1" applyFill="1" applyBorder="1" applyAlignment="1">
      <alignment horizontal="center" vertical="center"/>
    </xf>
    <xf numFmtId="0" fontId="8" fillId="4" borderId="8" xfId="2" applyFont="1" applyFill="1" applyBorder="1" applyAlignment="1">
      <alignment horizontal="center" vertical="center"/>
    </xf>
    <xf numFmtId="0" fontId="8" fillId="3" borderId="0" xfId="2" applyFont="1" applyFill="1" applyBorder="1" applyAlignment="1">
      <alignment horizontal="center" vertical="center"/>
    </xf>
    <xf numFmtId="0" fontId="8" fillId="4" borderId="4" xfId="2" applyFont="1" applyFill="1" applyBorder="1" applyAlignment="1">
      <alignment horizontal="center" vertical="center" wrapText="1"/>
    </xf>
    <xf numFmtId="0" fontId="8" fillId="4" borderId="3" xfId="2" applyFont="1" applyFill="1" applyBorder="1" applyAlignment="1">
      <alignment horizontal="center" vertical="center" wrapText="1"/>
    </xf>
    <xf numFmtId="0" fontId="8" fillId="4" borderId="80" xfId="2" applyFont="1" applyFill="1" applyBorder="1" applyAlignment="1" applyProtection="1">
      <alignment horizontal="center" vertical="center"/>
    </xf>
    <xf numFmtId="0" fontId="8" fillId="4" borderId="7" xfId="2" applyFont="1" applyFill="1" applyBorder="1" applyAlignment="1" applyProtection="1">
      <alignment horizontal="center" vertical="center"/>
    </xf>
    <xf numFmtId="0" fontId="8" fillId="3" borderId="48" xfId="2" applyFont="1" applyFill="1" applyBorder="1" applyAlignment="1" applyProtection="1">
      <alignment vertical="center"/>
    </xf>
    <xf numFmtId="0" fontId="9" fillId="0" borderId="0" xfId="2" applyFont="1" applyFill="1" applyAlignment="1" applyProtection="1">
      <alignment vertical="center"/>
    </xf>
    <xf numFmtId="0" fontId="16" fillId="0" borderId="2" xfId="2" applyFont="1" applyBorder="1" applyAlignment="1">
      <alignment vertical="center"/>
    </xf>
    <xf numFmtId="0" fontId="8" fillId="4" borderId="8" xfId="2" applyFont="1" applyFill="1" applyBorder="1" applyAlignment="1">
      <alignment vertical="center"/>
    </xf>
    <xf numFmtId="0" fontId="9" fillId="0" borderId="14" xfId="2" applyFont="1" applyBorder="1" applyAlignment="1">
      <alignment horizontal="center" vertical="center"/>
    </xf>
    <xf numFmtId="0" fontId="16" fillId="0" borderId="15" xfId="2" applyFont="1" applyBorder="1" applyAlignment="1">
      <alignment vertical="center"/>
    </xf>
    <xf numFmtId="0" fontId="10" fillId="3" borderId="15" xfId="2" applyFont="1" applyFill="1" applyBorder="1" applyAlignment="1">
      <alignment horizontal="center" vertical="center"/>
    </xf>
    <xf numFmtId="0" fontId="10" fillId="0" borderId="15" xfId="2" applyFont="1" applyBorder="1" applyAlignment="1">
      <alignment horizontal="center" vertical="center"/>
    </xf>
    <xf numFmtId="0" fontId="10" fillId="0" borderId="16" xfId="2" applyFont="1" applyBorder="1" applyAlignment="1">
      <alignment horizontal="center" vertical="center"/>
    </xf>
    <xf numFmtId="164" fontId="9" fillId="7" borderId="14" xfId="2" applyNumberFormat="1" applyFont="1" applyFill="1" applyBorder="1" applyAlignment="1" applyProtection="1">
      <alignment vertical="center"/>
      <protection locked="0"/>
    </xf>
    <xf numFmtId="164" fontId="9" fillId="7" borderId="15" xfId="2" applyNumberFormat="1" applyFont="1" applyFill="1" applyBorder="1" applyAlignment="1" applyProtection="1">
      <alignment vertical="center"/>
      <protection locked="0"/>
    </xf>
    <xf numFmtId="164" fontId="9" fillId="7" borderId="10" xfId="2" applyNumberFormat="1" applyFont="1" applyFill="1" applyBorder="1" applyAlignment="1" applyProtection="1">
      <alignment vertical="center"/>
      <protection locked="0"/>
    </xf>
    <xf numFmtId="164" fontId="14" fillId="3" borderId="14" xfId="2" applyNumberFormat="1" applyFont="1" applyFill="1" applyBorder="1" applyAlignment="1">
      <alignment horizontal="center" vertical="center"/>
    </xf>
    <xf numFmtId="0" fontId="0" fillId="3" borderId="0" xfId="0" applyFill="1" applyAlignment="1">
      <alignment horizontal="left"/>
    </xf>
    <xf numFmtId="0" fontId="9" fillId="0" borderId="19" xfId="2" applyFont="1" applyBorder="1" applyAlignment="1">
      <alignment horizontal="center" vertical="center"/>
    </xf>
    <xf numFmtId="0" fontId="16" fillId="0" borderId="20" xfId="2" applyFont="1" applyBorder="1" applyAlignment="1">
      <alignment vertical="center"/>
    </xf>
    <xf numFmtId="0" fontId="10" fillId="3" borderId="20" xfId="2" applyFont="1" applyFill="1" applyBorder="1" applyAlignment="1">
      <alignment horizontal="center" vertical="center"/>
    </xf>
    <xf numFmtId="0" fontId="10" fillId="0" borderId="20" xfId="2" applyFont="1" applyBorder="1" applyAlignment="1">
      <alignment horizontal="center" vertical="center"/>
    </xf>
    <xf numFmtId="0" fontId="10" fillId="0" borderId="21" xfId="2" applyFont="1" applyBorder="1" applyAlignment="1">
      <alignment horizontal="center" vertical="center"/>
    </xf>
    <xf numFmtId="164" fontId="9" fillId="7" borderId="19" xfId="2" applyNumberFormat="1" applyFont="1" applyFill="1" applyBorder="1" applyAlignment="1" applyProtection="1">
      <alignment vertical="center"/>
      <protection locked="0"/>
    </xf>
    <xf numFmtId="164" fontId="9" fillId="7" borderId="9" xfId="2" applyNumberFormat="1" applyFont="1" applyFill="1" applyBorder="1" applyAlignment="1" applyProtection="1">
      <alignment vertical="center"/>
      <protection locked="0"/>
    </xf>
    <xf numFmtId="164" fontId="9" fillId="3" borderId="9" xfId="2" applyNumberFormat="1" applyFont="1" applyFill="1" applyBorder="1" applyAlignment="1">
      <alignment horizontal="left" vertical="center"/>
    </xf>
    <xf numFmtId="164" fontId="14" fillId="11" borderId="19" xfId="3" applyNumberFormat="1" applyFont="1" applyFill="1" applyBorder="1" applyAlignment="1" applyProtection="1">
      <alignment vertical="center"/>
      <protection locked="0"/>
    </xf>
    <xf numFmtId="164" fontId="14" fillId="11" borderId="20" xfId="3" applyNumberFormat="1" applyFont="1" applyFill="1" applyBorder="1" applyAlignment="1" applyProtection="1">
      <alignment vertical="center"/>
      <protection locked="0"/>
    </xf>
    <xf numFmtId="164" fontId="14" fillId="11" borderId="9" xfId="3" applyNumberFormat="1" applyFont="1" applyFill="1" applyBorder="1" applyAlignment="1" applyProtection="1">
      <alignment vertical="center"/>
      <protection locked="0"/>
    </xf>
    <xf numFmtId="0" fontId="9" fillId="0" borderId="28" xfId="2" applyFont="1" applyBorder="1" applyAlignment="1">
      <alignment horizontal="center" vertical="center"/>
    </xf>
    <xf numFmtId="0" fontId="16" fillId="0" borderId="29" xfId="2" applyFont="1" applyBorder="1" applyAlignment="1">
      <alignment vertical="center"/>
    </xf>
    <xf numFmtId="0" fontId="10" fillId="3" borderId="29" xfId="2" applyFont="1" applyFill="1" applyBorder="1" applyAlignment="1">
      <alignment horizontal="center" vertical="center"/>
    </xf>
    <xf numFmtId="0" fontId="10" fillId="0" borderId="29" xfId="2" applyFont="1" applyBorder="1" applyAlignment="1">
      <alignment horizontal="center" vertical="center"/>
    </xf>
    <xf numFmtId="0" fontId="10" fillId="0" borderId="30" xfId="2" applyFont="1" applyBorder="1" applyAlignment="1">
      <alignment horizontal="center" vertical="center"/>
    </xf>
    <xf numFmtId="164" fontId="9" fillId="7" borderId="28" xfId="2" applyNumberFormat="1" applyFont="1" applyFill="1" applyBorder="1" applyAlignment="1" applyProtection="1">
      <alignment vertical="center"/>
      <protection locked="0"/>
    </xf>
    <xf numFmtId="164" fontId="9" fillId="7" borderId="29" xfId="2" applyNumberFormat="1" applyFont="1" applyFill="1" applyBorder="1" applyAlignment="1" applyProtection="1">
      <alignment vertical="center"/>
      <protection locked="0"/>
    </xf>
    <xf numFmtId="164" fontId="9" fillId="7" borderId="25" xfId="2" applyNumberFormat="1" applyFont="1" applyFill="1" applyBorder="1" applyAlignment="1" applyProtection="1">
      <alignment vertical="center"/>
      <protection locked="0"/>
    </xf>
    <xf numFmtId="0" fontId="9" fillId="3" borderId="28" xfId="2" applyFont="1" applyFill="1" applyBorder="1" applyAlignment="1">
      <alignment vertical="center"/>
    </xf>
    <xf numFmtId="0" fontId="9" fillId="3" borderId="25" xfId="2" applyFont="1" applyFill="1" applyBorder="1" applyAlignment="1">
      <alignment horizontal="left" vertical="center"/>
    </xf>
    <xf numFmtId="0" fontId="9" fillId="3" borderId="0" xfId="2" applyFont="1" applyFill="1" applyAlignment="1">
      <alignment horizontal="left" vertical="center"/>
    </xf>
    <xf numFmtId="0" fontId="3" fillId="3" borderId="0" xfId="2" applyFill="1" applyAlignment="1">
      <alignment horizontal="left" vertical="center"/>
    </xf>
    <xf numFmtId="0" fontId="16" fillId="3" borderId="40" xfId="2" applyFont="1" applyFill="1" applyBorder="1" applyAlignment="1">
      <alignment vertical="center"/>
    </xf>
    <xf numFmtId="0" fontId="10" fillId="3" borderId="40" xfId="2" applyFont="1" applyFill="1" applyBorder="1" applyAlignment="1">
      <alignment horizontal="center" vertical="center"/>
    </xf>
    <xf numFmtId="0" fontId="10" fillId="0" borderId="40" xfId="2" applyFont="1" applyBorder="1" applyAlignment="1">
      <alignment horizontal="center" vertical="center"/>
    </xf>
    <xf numFmtId="0" fontId="10" fillId="0" borderId="52" xfId="2" applyFont="1" applyBorder="1" applyAlignment="1">
      <alignment horizontal="center" vertical="center"/>
    </xf>
    <xf numFmtId="164" fontId="9" fillId="8" borderId="19" xfId="2" applyNumberFormat="1" applyFont="1" applyFill="1" applyBorder="1" applyAlignment="1">
      <alignment vertical="center"/>
    </xf>
    <xf numFmtId="164" fontId="9" fillId="8" borderId="20" xfId="2" applyNumberFormat="1" applyFont="1" applyFill="1" applyBorder="1" applyAlignment="1">
      <alignment vertical="center"/>
    </xf>
    <xf numFmtId="164" fontId="9" fillId="8" borderId="9" xfId="2" applyNumberFormat="1" applyFont="1" applyFill="1" applyBorder="1" applyAlignment="1">
      <alignment vertical="center"/>
    </xf>
    <xf numFmtId="0" fontId="16" fillId="0" borderId="40" xfId="2" applyFont="1" applyBorder="1" applyAlignment="1">
      <alignment vertical="center"/>
    </xf>
    <xf numFmtId="0" fontId="16" fillId="3" borderId="29" xfId="2" applyFont="1" applyFill="1" applyBorder="1" applyAlignment="1">
      <alignment vertical="center"/>
    </xf>
    <xf numFmtId="164" fontId="9" fillId="8" borderId="28" xfId="2" applyNumberFormat="1" applyFont="1" applyFill="1" applyBorder="1" applyAlignment="1">
      <alignment vertical="center"/>
    </xf>
    <xf numFmtId="164" fontId="9" fillId="8" borderId="29" xfId="2" applyNumberFormat="1" applyFont="1" applyFill="1" applyBorder="1" applyAlignment="1">
      <alignment vertical="center"/>
    </xf>
    <xf numFmtId="164" fontId="9" fillId="8" borderId="25" xfId="2" applyNumberFormat="1" applyFont="1" applyFill="1" applyBorder="1" applyAlignment="1">
      <alignment vertical="center"/>
    </xf>
    <xf numFmtId="0" fontId="9" fillId="0" borderId="63" xfId="2" applyFont="1" applyBorder="1" applyAlignment="1">
      <alignment horizontal="center" vertical="center"/>
    </xf>
    <xf numFmtId="0" fontId="16" fillId="0" borderId="69" xfId="2" applyFont="1" applyBorder="1" applyAlignment="1">
      <alignment vertical="center"/>
    </xf>
    <xf numFmtId="0" fontId="10" fillId="3" borderId="69" xfId="2" applyFont="1" applyFill="1" applyBorder="1" applyAlignment="1">
      <alignment horizontal="center" vertical="center"/>
    </xf>
    <xf numFmtId="0" fontId="10" fillId="0" borderId="69" xfId="2" applyFont="1" applyBorder="1" applyAlignment="1">
      <alignment horizontal="center" vertical="center"/>
    </xf>
    <xf numFmtId="0" fontId="10" fillId="0" borderId="44" xfId="2" applyFont="1" applyBorder="1" applyAlignment="1">
      <alignment horizontal="center" vertical="center"/>
    </xf>
    <xf numFmtId="164" fontId="9" fillId="8" borderId="63" xfId="2" applyNumberFormat="1" applyFont="1" applyFill="1" applyBorder="1" applyAlignment="1">
      <alignment vertical="center"/>
    </xf>
    <xf numFmtId="164" fontId="9" fillId="8" borderId="46" xfId="2" applyNumberFormat="1" applyFont="1" applyFill="1" applyBorder="1" applyAlignment="1">
      <alignment vertical="center"/>
    </xf>
    <xf numFmtId="164" fontId="9" fillId="8" borderId="58" xfId="2" applyNumberFormat="1" applyFont="1" applyFill="1" applyBorder="1" applyAlignment="1">
      <alignment vertical="center"/>
    </xf>
    <xf numFmtId="0" fontId="9" fillId="3" borderId="25" xfId="2" applyFont="1" applyFill="1" applyBorder="1" applyAlignment="1">
      <alignment vertical="center"/>
    </xf>
    <xf numFmtId="0" fontId="9" fillId="3" borderId="12" xfId="2" applyFont="1" applyFill="1" applyBorder="1" applyAlignment="1">
      <alignment vertical="center"/>
    </xf>
    <xf numFmtId="0" fontId="10" fillId="3" borderId="43" xfId="2" applyFont="1" applyFill="1" applyBorder="1" applyAlignment="1">
      <alignment horizontal="center" vertical="center"/>
    </xf>
    <xf numFmtId="0" fontId="10" fillId="0" borderId="43" xfId="2" applyFont="1" applyBorder="1" applyAlignment="1">
      <alignment horizontal="center" vertical="center"/>
    </xf>
    <xf numFmtId="0" fontId="10" fillId="0" borderId="2" xfId="2" applyFont="1" applyBorder="1" applyAlignment="1">
      <alignment horizontal="center" vertical="center"/>
    </xf>
    <xf numFmtId="164" fontId="9" fillId="7" borderId="4" xfId="2" applyNumberFormat="1" applyFont="1" applyFill="1" applyBorder="1" applyAlignment="1" applyProtection="1">
      <alignment vertical="center"/>
      <protection locked="0"/>
    </xf>
    <xf numFmtId="164" fontId="9" fillId="7" borderId="5" xfId="2" applyNumberFormat="1" applyFont="1" applyFill="1" applyBorder="1" applyAlignment="1" applyProtection="1">
      <alignment vertical="center"/>
      <protection locked="0"/>
    </xf>
    <xf numFmtId="164" fontId="9" fillId="7" borderId="8" xfId="2" applyNumberFormat="1" applyFont="1" applyFill="1" applyBorder="1" applyAlignment="1" applyProtection="1">
      <alignment vertical="center"/>
      <protection locked="0"/>
    </xf>
    <xf numFmtId="0" fontId="9" fillId="3" borderId="4" xfId="2" applyFont="1" applyFill="1" applyBorder="1" applyAlignment="1">
      <alignment vertical="center"/>
    </xf>
    <xf numFmtId="0" fontId="9" fillId="3" borderId="8" xfId="2" applyFont="1" applyFill="1" applyBorder="1" applyAlignment="1">
      <alignment vertical="center"/>
    </xf>
    <xf numFmtId="164" fontId="23" fillId="7" borderId="14" xfId="2" applyNumberFormat="1" applyFont="1" applyFill="1" applyBorder="1" applyAlignment="1" applyProtection="1">
      <alignment vertical="center"/>
      <protection locked="0"/>
    </xf>
    <xf numFmtId="164" fontId="23" fillId="7" borderId="15" xfId="2" applyNumberFormat="1" applyFont="1" applyFill="1" applyBorder="1" applyAlignment="1" applyProtection="1">
      <alignment vertical="center"/>
      <protection locked="0"/>
    </xf>
    <xf numFmtId="164" fontId="23" fillId="7" borderId="10" xfId="2" applyNumberFormat="1" applyFont="1" applyFill="1" applyBorder="1" applyAlignment="1" applyProtection="1">
      <alignment vertical="center"/>
      <protection locked="0"/>
    </xf>
    <xf numFmtId="0" fontId="3" fillId="3" borderId="0" xfId="2" applyFill="1" applyAlignment="1" applyProtection="1">
      <alignment vertical="center"/>
      <protection locked="0"/>
    </xf>
    <xf numFmtId="164" fontId="23" fillId="7" borderId="9" xfId="3" applyNumberFormat="1" applyFont="1" applyFill="1" applyBorder="1" applyAlignment="1" applyProtection="1">
      <alignment vertical="center"/>
      <protection locked="0"/>
    </xf>
    <xf numFmtId="0" fontId="16" fillId="0" borderId="46" xfId="2" applyFont="1" applyBorder="1" applyAlignment="1">
      <alignment vertical="center"/>
    </xf>
    <xf numFmtId="164" fontId="23" fillId="7" borderId="63" xfId="2" applyNumberFormat="1" applyFont="1" applyFill="1" applyBorder="1" applyAlignment="1" applyProtection="1">
      <alignment vertical="center"/>
      <protection locked="0"/>
    </xf>
    <xf numFmtId="164" fontId="23" fillId="7" borderId="46" xfId="2" applyNumberFormat="1" applyFont="1" applyFill="1" applyBorder="1" applyAlignment="1" applyProtection="1">
      <alignment vertical="center"/>
      <protection locked="0"/>
    </xf>
    <xf numFmtId="164" fontId="23" fillId="7" borderId="58" xfId="2" applyNumberFormat="1" applyFont="1" applyFill="1" applyBorder="1" applyAlignment="1" applyProtection="1">
      <alignment vertical="center"/>
      <protection locked="0"/>
    </xf>
    <xf numFmtId="164" fontId="23" fillId="7" borderId="19" xfId="2" applyNumberFormat="1" applyFont="1" applyFill="1" applyBorder="1" applyAlignment="1" applyProtection="1">
      <alignment vertical="center"/>
      <protection locked="0"/>
    </xf>
    <xf numFmtId="164" fontId="23" fillId="7" borderId="20" xfId="2" applyNumberFormat="1" applyFont="1" applyFill="1" applyBorder="1" applyAlignment="1" applyProtection="1">
      <alignment vertical="center"/>
      <protection locked="0"/>
    </xf>
    <xf numFmtId="164" fontId="23" fillId="7" borderId="9" xfId="2" applyNumberFormat="1" applyFont="1" applyFill="1" applyBorder="1" applyAlignment="1" applyProtection="1">
      <alignment vertical="center"/>
      <protection locked="0"/>
    </xf>
    <xf numFmtId="164" fontId="9" fillId="3" borderId="39" xfId="2" applyNumberFormat="1" applyFont="1" applyFill="1" applyBorder="1" applyAlignment="1">
      <alignment vertical="center"/>
    </xf>
    <xf numFmtId="164" fontId="9" fillId="3" borderId="60" xfId="2" applyNumberFormat="1" applyFont="1" applyFill="1" applyBorder="1" applyAlignment="1">
      <alignment horizontal="left" vertical="center"/>
    </xf>
    <xf numFmtId="0" fontId="9" fillId="3" borderId="0" xfId="2" applyFont="1" applyFill="1" applyBorder="1" applyAlignment="1">
      <alignment horizontal="center" vertical="center"/>
    </xf>
    <xf numFmtId="0" fontId="16" fillId="3" borderId="0" xfId="2" applyFont="1" applyFill="1" applyBorder="1" applyAlignment="1">
      <alignment vertical="center"/>
    </xf>
    <xf numFmtId="0" fontId="10" fillId="3" borderId="0" xfId="2" applyFont="1" applyFill="1" applyBorder="1" applyAlignment="1">
      <alignment horizontal="center" vertical="center"/>
    </xf>
    <xf numFmtId="0" fontId="16" fillId="0" borderId="68" xfId="2" applyFont="1" applyBorder="1" applyAlignment="1">
      <alignment vertical="center"/>
    </xf>
    <xf numFmtId="0" fontId="10" fillId="3" borderId="68" xfId="2" applyFont="1" applyFill="1" applyBorder="1" applyAlignment="1">
      <alignment horizontal="center" vertical="center"/>
    </xf>
    <xf numFmtId="0" fontId="10" fillId="0" borderId="68" xfId="2" applyFont="1" applyBorder="1" applyAlignment="1">
      <alignment horizontal="center" vertical="center"/>
    </xf>
    <xf numFmtId="0" fontId="10" fillId="3" borderId="62" xfId="2" applyFont="1" applyFill="1" applyBorder="1" applyAlignment="1">
      <alignment horizontal="center" vertical="center"/>
    </xf>
    <xf numFmtId="10" fontId="9" fillId="14" borderId="14" xfId="2" applyNumberFormat="1" applyFont="1" applyFill="1" applyBorder="1" applyAlignment="1">
      <alignment vertical="center"/>
    </xf>
    <xf numFmtId="10" fontId="9" fillId="14" borderId="15" xfId="2" applyNumberFormat="1" applyFont="1" applyFill="1" applyBorder="1" applyAlignment="1">
      <alignment vertical="center"/>
    </xf>
    <xf numFmtId="10" fontId="9" fillId="14" borderId="10" xfId="2" applyNumberFormat="1" applyFont="1" applyFill="1" applyBorder="1" applyAlignment="1">
      <alignment vertical="center"/>
    </xf>
    <xf numFmtId="0" fontId="9" fillId="3" borderId="14" xfId="2" applyFont="1" applyFill="1" applyBorder="1" applyAlignment="1">
      <alignment vertical="center"/>
    </xf>
    <xf numFmtId="0" fontId="9" fillId="3" borderId="10" xfId="2" applyFont="1" applyFill="1" applyBorder="1" applyAlignment="1">
      <alignment vertical="center"/>
    </xf>
    <xf numFmtId="0" fontId="10" fillId="3" borderId="44" xfId="2" applyFont="1" applyFill="1" applyBorder="1" applyAlignment="1">
      <alignment horizontal="center" vertical="center"/>
    </xf>
    <xf numFmtId="10" fontId="14" fillId="7" borderId="28" xfId="3" applyNumberFormat="1" applyFont="1" applyFill="1" applyBorder="1" applyAlignment="1" applyProtection="1">
      <alignment vertical="center"/>
      <protection locked="0"/>
    </xf>
    <xf numFmtId="10" fontId="14" fillId="7" borderId="29" xfId="3" applyNumberFormat="1" applyFont="1" applyFill="1" applyBorder="1" applyAlignment="1" applyProtection="1">
      <alignment vertical="center"/>
      <protection locked="0"/>
    </xf>
    <xf numFmtId="10" fontId="14" fillId="7" borderId="25" xfId="3" applyNumberFormat="1" applyFont="1" applyFill="1" applyBorder="1" applyAlignment="1" applyProtection="1">
      <alignment vertical="center"/>
      <protection locked="0"/>
    </xf>
    <xf numFmtId="0" fontId="9" fillId="3" borderId="63" xfId="2" applyFont="1" applyFill="1" applyBorder="1" applyAlignment="1">
      <alignment vertical="center"/>
    </xf>
    <xf numFmtId="0" fontId="9" fillId="3" borderId="58" xfId="2" applyFont="1" applyFill="1" applyBorder="1" applyAlignment="1">
      <alignment vertical="center"/>
    </xf>
    <xf numFmtId="10" fontId="9" fillId="3" borderId="0" xfId="2" applyNumberFormat="1" applyFont="1" applyFill="1" applyBorder="1" applyAlignment="1">
      <alignment vertical="center"/>
    </xf>
    <xf numFmtId="0" fontId="45" fillId="3" borderId="0" xfId="2" applyFont="1" applyFill="1" applyAlignment="1">
      <alignment vertical="center"/>
    </xf>
    <xf numFmtId="0" fontId="9" fillId="8" borderId="0" xfId="2" applyFont="1" applyFill="1" applyAlignment="1" applyProtection="1">
      <alignment horizontal="center" vertical="center"/>
    </xf>
    <xf numFmtId="164" fontId="9" fillId="8" borderId="14" xfId="2" applyNumberFormat="1" applyFont="1" applyFill="1" applyBorder="1" applyAlignment="1">
      <alignment vertical="center"/>
    </xf>
    <xf numFmtId="164" fontId="9" fillId="8" borderId="15" xfId="2" applyNumberFormat="1" applyFont="1" applyFill="1" applyBorder="1" applyAlignment="1">
      <alignment vertical="center"/>
    </xf>
    <xf numFmtId="164" fontId="9" fillId="8" borderId="10" xfId="2" applyNumberFormat="1" applyFont="1" applyFill="1" applyBorder="1" applyAlignment="1">
      <alignment vertical="center"/>
    </xf>
    <xf numFmtId="164" fontId="14" fillId="3" borderId="14" xfId="2" quotePrefix="1" applyNumberFormat="1" applyFont="1" applyFill="1" applyBorder="1" applyAlignment="1">
      <alignment horizontal="left" vertical="center"/>
    </xf>
    <xf numFmtId="164" fontId="14" fillId="3" borderId="10" xfId="2" applyNumberFormat="1" applyFont="1" applyFill="1" applyBorder="1" applyAlignment="1">
      <alignment horizontal="center" vertical="center"/>
    </xf>
    <xf numFmtId="164" fontId="9" fillId="8" borderId="4" xfId="2" applyNumberFormat="1" applyFont="1" applyFill="1" applyBorder="1" applyAlignment="1">
      <alignment vertical="center"/>
    </xf>
    <xf numFmtId="164" fontId="9" fillId="8" borderId="5" xfId="2" applyNumberFormat="1" applyFont="1" applyFill="1" applyBorder="1" applyAlignment="1">
      <alignment vertical="center"/>
    </xf>
    <xf numFmtId="164" fontId="9" fillId="8" borderId="8" xfId="2" applyNumberFormat="1" applyFont="1" applyFill="1" applyBorder="1" applyAlignment="1">
      <alignment vertical="center"/>
    </xf>
    <xf numFmtId="164" fontId="14" fillId="3" borderId="4" xfId="2" quotePrefix="1" applyNumberFormat="1" applyFont="1" applyFill="1" applyBorder="1" applyAlignment="1">
      <alignment horizontal="left" vertical="center"/>
    </xf>
    <xf numFmtId="164" fontId="9" fillId="3" borderId="60" xfId="2" applyNumberFormat="1" applyFont="1" applyFill="1" applyBorder="1" applyAlignment="1">
      <alignment vertical="center"/>
    </xf>
    <xf numFmtId="0" fontId="16" fillId="3" borderId="0" xfId="5" applyFont="1" applyFill="1" applyBorder="1" applyAlignment="1">
      <alignment vertical="center"/>
    </xf>
    <xf numFmtId="0" fontId="16" fillId="3" borderId="0" xfId="5" applyFont="1" applyFill="1" applyAlignment="1" applyProtection="1">
      <alignment horizontal="left" vertical="center"/>
    </xf>
    <xf numFmtId="0" fontId="18" fillId="4" borderId="50" xfId="5" applyFont="1" applyFill="1" applyBorder="1" applyAlignment="1" applyProtection="1">
      <alignment horizontal="left" vertical="top"/>
    </xf>
    <xf numFmtId="0" fontId="18" fillId="4" borderId="19" xfId="5" applyNumberFormat="1" applyFont="1" applyFill="1" applyBorder="1" applyAlignment="1" applyProtection="1">
      <alignment horizontal="left" vertical="top"/>
    </xf>
    <xf numFmtId="49" fontId="16" fillId="4" borderId="21" xfId="5" applyNumberFormat="1" applyFont="1" applyFill="1" applyBorder="1" applyAlignment="1" applyProtection="1">
      <alignment horizontal="left" vertical="top" wrapText="1"/>
    </xf>
    <xf numFmtId="49" fontId="16" fillId="4" borderId="26" xfId="5" applyNumberFormat="1" applyFont="1" applyFill="1" applyBorder="1" applyAlignment="1" applyProtection="1">
      <alignment horizontal="left" vertical="top" wrapText="1"/>
    </xf>
    <xf numFmtId="49" fontId="16" fillId="4" borderId="27" xfId="5" applyNumberFormat="1" applyFont="1" applyFill="1" applyBorder="1" applyAlignment="1" applyProtection="1">
      <alignment horizontal="left" vertical="top" wrapText="1"/>
    </xf>
    <xf numFmtId="49" fontId="16" fillId="3" borderId="0" xfId="5" applyNumberFormat="1" applyFont="1" applyFill="1" applyBorder="1" applyAlignment="1" applyProtection="1">
      <alignment vertical="top"/>
    </xf>
    <xf numFmtId="0" fontId="15" fillId="4" borderId="19" xfId="0" applyFont="1" applyFill="1" applyBorder="1" applyAlignment="1">
      <alignment vertical="top"/>
    </xf>
    <xf numFmtId="49" fontId="18" fillId="4" borderId="21" xfId="5" applyNumberFormat="1" applyFont="1" applyFill="1" applyBorder="1" applyAlignment="1" applyProtection="1">
      <alignment horizontal="left" vertical="top" wrapText="1"/>
    </xf>
    <xf numFmtId="49" fontId="18" fillId="4" borderId="26" xfId="5" applyNumberFormat="1" applyFont="1" applyFill="1" applyBorder="1" applyAlignment="1" applyProtection="1">
      <alignment horizontal="left" vertical="top" wrapText="1"/>
    </xf>
    <xf numFmtId="49" fontId="18" fillId="4" borderId="27" xfId="5" applyNumberFormat="1" applyFont="1" applyFill="1" applyBorder="1" applyAlignment="1" applyProtection="1">
      <alignment horizontal="left" vertical="top" wrapText="1"/>
    </xf>
    <xf numFmtId="0" fontId="16" fillId="0" borderId="39" xfId="5" applyNumberFormat="1" applyFont="1" applyFill="1" applyBorder="1" applyAlignment="1" applyProtection="1">
      <alignment horizontal="center" vertical="top" wrapText="1"/>
    </xf>
    <xf numFmtId="0" fontId="18" fillId="4" borderId="23" xfId="5" applyNumberFormat="1" applyFont="1" applyFill="1" applyBorder="1" applyAlignment="1" applyProtection="1">
      <alignment horizontal="left" vertical="top"/>
    </xf>
    <xf numFmtId="0" fontId="18" fillId="4" borderId="26" xfId="5" applyNumberFormat="1" applyFont="1" applyFill="1" applyBorder="1" applyAlignment="1" applyProtection="1">
      <alignment horizontal="left" vertical="top" wrapText="1"/>
    </xf>
    <xf numFmtId="0" fontId="16" fillId="3" borderId="28" xfId="5" applyNumberFormat="1" applyFont="1" applyFill="1" applyBorder="1" applyAlignment="1" applyProtection="1">
      <alignment horizontal="center" vertical="top"/>
    </xf>
    <xf numFmtId="0" fontId="5" fillId="2" borderId="0" xfId="2" applyFont="1" applyFill="1" applyBorder="1" applyAlignment="1">
      <alignment horizontal="left" vertical="center"/>
    </xf>
    <xf numFmtId="0" fontId="8" fillId="4" borderId="1" xfId="2" applyFont="1" applyFill="1" applyBorder="1" applyAlignment="1" applyProtection="1">
      <alignment horizontal="center" vertical="center"/>
    </xf>
    <xf numFmtId="0" fontId="3" fillId="0" borderId="2" xfId="2" applyBorder="1" applyAlignment="1">
      <alignment horizontal="center" vertical="center"/>
    </xf>
    <xf numFmtId="0" fontId="3" fillId="0" borderId="3" xfId="2" applyBorder="1" applyAlignment="1">
      <alignment horizontal="center" vertical="center"/>
    </xf>
    <xf numFmtId="0" fontId="8" fillId="4" borderId="2" xfId="2" applyFont="1" applyFill="1" applyBorder="1" applyAlignment="1" applyProtection="1">
      <alignment horizontal="center" vertical="center"/>
    </xf>
    <xf numFmtId="0" fontId="8" fillId="4" borderId="3" xfId="2" applyFont="1" applyFill="1" applyBorder="1" applyAlignment="1" applyProtection="1">
      <alignment horizontal="center" vertical="center"/>
    </xf>
    <xf numFmtId="0" fontId="8" fillId="4" borderId="4" xfId="2" applyFont="1" applyFill="1" applyBorder="1" applyAlignment="1" applyProtection="1">
      <alignment horizontal="left" vertical="center"/>
    </xf>
    <xf numFmtId="0" fontId="8" fillId="4" borderId="5" xfId="2" applyFont="1" applyFill="1" applyBorder="1" applyAlignment="1" applyProtection="1">
      <alignment horizontal="left" vertical="center"/>
    </xf>
    <xf numFmtId="0" fontId="8" fillId="4" borderId="1" xfId="2" applyFont="1" applyFill="1" applyBorder="1" applyAlignment="1" applyProtection="1">
      <alignment horizontal="left" vertical="center"/>
    </xf>
    <xf numFmtId="0" fontId="8" fillId="4" borderId="2" xfId="2" applyFont="1" applyFill="1" applyBorder="1" applyAlignment="1" applyProtection="1">
      <alignment horizontal="left" vertical="center"/>
    </xf>
    <xf numFmtId="0" fontId="8" fillId="4" borderId="3" xfId="2" applyFont="1" applyFill="1" applyBorder="1" applyAlignment="1" applyProtection="1">
      <alignment horizontal="left" vertical="center"/>
    </xf>
    <xf numFmtId="0" fontId="12" fillId="4" borderId="1" xfId="2" applyFont="1" applyFill="1" applyBorder="1" applyAlignment="1" applyProtection="1">
      <alignment horizontal="center" vertical="center" wrapText="1"/>
    </xf>
    <xf numFmtId="0" fontId="12" fillId="4" borderId="2" xfId="2" applyFont="1" applyFill="1" applyBorder="1" applyAlignment="1" applyProtection="1">
      <alignment horizontal="center" vertical="center" wrapText="1"/>
    </xf>
    <xf numFmtId="0" fontId="12" fillId="4" borderId="3" xfId="2" applyFont="1" applyFill="1" applyBorder="1" applyAlignment="1" applyProtection="1">
      <alignment horizontal="center" vertical="center" wrapText="1"/>
    </xf>
    <xf numFmtId="0" fontId="16" fillId="0" borderId="20" xfId="5" applyFont="1" applyFill="1" applyBorder="1" applyAlignment="1" applyProtection="1">
      <alignment vertical="top" wrapText="1"/>
    </xf>
    <xf numFmtId="0" fontId="16" fillId="0" borderId="9" xfId="5" applyFont="1" applyFill="1" applyBorder="1" applyAlignment="1" applyProtection="1">
      <alignment vertical="top" wrapText="1"/>
    </xf>
    <xf numFmtId="0" fontId="19" fillId="4" borderId="1" xfId="2" applyNumberFormat="1" applyFont="1" applyFill="1" applyBorder="1" applyAlignment="1" applyProtection="1">
      <alignment horizontal="left" vertical="center"/>
    </xf>
    <xf numFmtId="0" fontId="19" fillId="4" borderId="2" xfId="2" applyNumberFormat="1" applyFont="1" applyFill="1" applyBorder="1" applyAlignment="1" applyProtection="1">
      <alignment horizontal="left" vertical="center"/>
    </xf>
    <xf numFmtId="0" fontId="19" fillId="4" borderId="3" xfId="2" applyNumberFormat="1" applyFont="1" applyFill="1" applyBorder="1" applyAlignment="1" applyProtection="1">
      <alignment horizontal="left" vertical="center"/>
    </xf>
    <xf numFmtId="0" fontId="16" fillId="0" borderId="1" xfId="2" applyNumberFormat="1" applyFont="1" applyFill="1" applyBorder="1" applyAlignment="1" applyProtection="1">
      <alignment horizontal="left" vertical="top" wrapText="1"/>
    </xf>
    <xf numFmtId="0" fontId="16" fillId="0" borderId="2" xfId="2" applyNumberFormat="1" applyFont="1" applyFill="1" applyBorder="1" applyAlignment="1" applyProtection="1">
      <alignment horizontal="left" vertical="top" wrapText="1"/>
    </xf>
    <xf numFmtId="0" fontId="16" fillId="0" borderId="3" xfId="2" applyNumberFormat="1" applyFont="1" applyFill="1" applyBorder="1" applyAlignment="1" applyProtection="1">
      <alignment horizontal="left" vertical="top" wrapText="1"/>
    </xf>
    <xf numFmtId="0" fontId="18" fillId="0" borderId="15" xfId="5" applyFont="1" applyFill="1" applyBorder="1" applyAlignment="1" applyProtection="1">
      <alignment horizontal="left" vertical="top"/>
    </xf>
    <xf numFmtId="0" fontId="18" fillId="0" borderId="10" xfId="5" applyFont="1" applyFill="1" applyBorder="1" applyAlignment="1" applyProtection="1">
      <alignment horizontal="left" vertical="top"/>
    </xf>
    <xf numFmtId="0" fontId="16" fillId="0" borderId="20" xfId="5" applyFont="1" applyFill="1" applyBorder="1" applyAlignment="1" applyProtection="1">
      <alignment horizontal="left" vertical="top" wrapText="1"/>
    </xf>
    <xf numFmtId="0" fontId="16" fillId="0" borderId="9" xfId="5" applyFont="1" applyFill="1" applyBorder="1" applyAlignment="1" applyProtection="1">
      <alignment horizontal="left" vertical="top" wrapText="1"/>
    </xf>
    <xf numFmtId="0" fontId="16" fillId="0" borderId="29" xfId="5" applyFont="1" applyFill="1" applyBorder="1" applyAlignment="1" applyProtection="1">
      <alignment horizontal="left" vertical="top" wrapText="1"/>
    </xf>
    <xf numFmtId="0" fontId="16" fillId="0" borderId="25" xfId="5" applyFont="1" applyFill="1" applyBorder="1" applyAlignment="1" applyProtection="1">
      <alignment horizontal="left" vertical="top" wrapText="1"/>
    </xf>
    <xf numFmtId="0" fontId="8" fillId="4" borderId="1" xfId="5" applyFont="1" applyFill="1" applyBorder="1" applyAlignment="1" applyProtection="1">
      <alignment horizontal="center" vertical="center"/>
    </xf>
    <xf numFmtId="0" fontId="8" fillId="4" borderId="2" xfId="5" applyFont="1" applyFill="1" applyBorder="1" applyAlignment="1" applyProtection="1">
      <alignment horizontal="center" vertical="center"/>
    </xf>
    <xf numFmtId="0" fontId="8" fillId="4" borderId="3" xfId="5" applyFont="1" applyFill="1" applyBorder="1" applyAlignment="1" applyProtection="1">
      <alignment horizontal="center" vertical="center"/>
    </xf>
    <xf numFmtId="0" fontId="8" fillId="4" borderId="1" xfId="5" applyFont="1" applyFill="1" applyBorder="1" applyAlignment="1" applyProtection="1">
      <alignment horizontal="left" vertical="center"/>
    </xf>
    <xf numFmtId="0" fontId="8" fillId="4" borderId="2" xfId="5" applyFont="1" applyFill="1" applyBorder="1" applyAlignment="1" applyProtection="1">
      <alignment horizontal="left" vertical="center"/>
    </xf>
    <xf numFmtId="0" fontId="8" fillId="4" borderId="3" xfId="5" applyFont="1" applyFill="1" applyBorder="1" applyAlignment="1" applyProtection="1">
      <alignment horizontal="left" vertical="center"/>
    </xf>
    <xf numFmtId="0" fontId="8" fillId="4" borderId="43" xfId="5" applyFont="1" applyFill="1" applyBorder="1" applyAlignment="1" applyProtection="1">
      <alignment horizontal="center" vertical="center"/>
    </xf>
    <xf numFmtId="0" fontId="8" fillId="4" borderId="1" xfId="5" applyFont="1" applyFill="1" applyBorder="1" applyAlignment="1" applyProtection="1">
      <alignment horizontal="center" vertical="center" wrapText="1"/>
    </xf>
    <xf numFmtId="0" fontId="8" fillId="4" borderId="2" xfId="5" applyFont="1" applyFill="1" applyBorder="1" applyAlignment="1" applyProtection="1">
      <alignment horizontal="center" vertical="center" wrapText="1"/>
    </xf>
    <xf numFmtId="0" fontId="8" fillId="4" borderId="3" xfId="5" applyFont="1" applyFill="1" applyBorder="1" applyAlignment="1" applyProtection="1">
      <alignment horizontal="center" vertical="center" wrapText="1"/>
    </xf>
    <xf numFmtId="0" fontId="8" fillId="4" borderId="43" xfId="5" applyFont="1" applyFill="1" applyBorder="1" applyAlignment="1" applyProtection="1">
      <alignment horizontal="center" vertical="center" wrapText="1"/>
    </xf>
    <xf numFmtId="9" fontId="16" fillId="0" borderId="21" xfId="5" applyNumberFormat="1" applyFont="1" applyFill="1" applyBorder="1" applyAlignment="1">
      <alignment horizontal="left" vertical="top" wrapText="1"/>
    </xf>
    <xf numFmtId="9" fontId="16" fillId="0" borderId="26" xfId="5" applyNumberFormat="1" applyFont="1" applyFill="1" applyBorder="1" applyAlignment="1">
      <alignment horizontal="left" vertical="top" wrapText="1"/>
    </xf>
    <xf numFmtId="9" fontId="16" fillId="0" borderId="27" xfId="5" applyNumberFormat="1" applyFont="1" applyFill="1" applyBorder="1" applyAlignment="1">
      <alignment horizontal="left" vertical="top" wrapText="1"/>
    </xf>
    <xf numFmtId="9" fontId="25" fillId="3" borderId="16" xfId="5" applyNumberFormat="1" applyFont="1" applyFill="1" applyBorder="1" applyAlignment="1">
      <alignment horizontal="left" vertical="center" wrapText="1"/>
    </xf>
    <xf numFmtId="9" fontId="25" fillId="3" borderId="62" xfId="5" applyNumberFormat="1" applyFont="1" applyFill="1" applyBorder="1" applyAlignment="1">
      <alignment horizontal="left" vertical="center" wrapText="1"/>
    </xf>
    <xf numFmtId="9" fontId="25" fillId="3" borderId="49" xfId="5" applyNumberFormat="1" applyFont="1" applyFill="1" applyBorder="1" applyAlignment="1">
      <alignment horizontal="left" vertical="center" wrapText="1"/>
    </xf>
    <xf numFmtId="9" fontId="16" fillId="0" borderId="64" xfId="5" applyNumberFormat="1" applyFont="1" applyFill="1" applyBorder="1" applyAlignment="1">
      <alignment horizontal="left" vertical="top" wrapText="1"/>
    </xf>
    <xf numFmtId="9" fontId="16" fillId="0" borderId="44" xfId="5" applyNumberFormat="1" applyFont="1" applyFill="1" applyBorder="1" applyAlignment="1">
      <alignment horizontal="left" vertical="top" wrapText="1"/>
    </xf>
    <xf numFmtId="9" fontId="16" fillId="0" borderId="47" xfId="5" applyNumberFormat="1" applyFont="1" applyFill="1" applyBorder="1" applyAlignment="1">
      <alignment horizontal="left" vertical="top" wrapText="1"/>
    </xf>
    <xf numFmtId="0" fontId="8" fillId="4" borderId="1" xfId="2" applyFont="1" applyFill="1" applyBorder="1" applyAlignment="1" applyProtection="1">
      <alignment horizontal="center" vertical="center" wrapText="1"/>
    </xf>
    <xf numFmtId="0" fontId="8" fillId="4" borderId="2" xfId="2" applyFont="1" applyFill="1" applyBorder="1" applyAlignment="1" applyProtection="1">
      <alignment horizontal="center" vertical="center" wrapText="1"/>
    </xf>
    <xf numFmtId="0" fontId="8" fillId="4" borderId="3" xfId="2" applyFont="1" applyFill="1" applyBorder="1" applyAlignment="1" applyProtection="1">
      <alignment horizontal="center" vertical="center" wrapText="1"/>
    </xf>
    <xf numFmtId="0" fontId="8" fillId="4" borderId="67" xfId="2" applyFont="1" applyFill="1" applyBorder="1" applyAlignment="1" applyProtection="1">
      <alignment horizontal="center" vertical="center" wrapText="1"/>
    </xf>
    <xf numFmtId="0" fontId="8" fillId="4" borderId="63" xfId="2" applyFont="1" applyFill="1" applyBorder="1" applyAlignment="1" applyProtection="1">
      <alignment horizontal="center" vertical="center" wrapText="1"/>
    </xf>
    <xf numFmtId="0" fontId="9" fillId="5" borderId="0" xfId="2" applyFont="1" applyFill="1" applyAlignment="1" applyProtection="1">
      <alignment horizontal="center" vertical="center" wrapText="1"/>
    </xf>
    <xf numFmtId="0" fontId="9" fillId="5" borderId="0" xfId="2" applyFont="1" applyFill="1" applyAlignment="1" applyProtection="1">
      <alignment horizontal="left" vertical="center" wrapText="1"/>
    </xf>
    <xf numFmtId="0" fontId="8" fillId="4" borderId="11" xfId="5" applyFont="1" applyFill="1" applyBorder="1" applyAlignment="1" applyProtection="1">
      <alignment horizontal="left" vertical="center"/>
    </xf>
    <xf numFmtId="0" fontId="8" fillId="4" borderId="65" xfId="5" applyFont="1" applyFill="1" applyBorder="1" applyAlignment="1" applyProtection="1">
      <alignment horizontal="left" vertical="center"/>
    </xf>
    <xf numFmtId="0" fontId="8" fillId="4" borderId="45" xfId="5" applyFont="1" applyFill="1" applyBorder="1" applyAlignment="1" applyProtection="1">
      <alignment horizontal="left" vertical="center"/>
    </xf>
    <xf numFmtId="0" fontId="8" fillId="4" borderId="69" xfId="5" applyFont="1" applyFill="1" applyBorder="1" applyAlignment="1" applyProtection="1">
      <alignment horizontal="left" vertical="center"/>
    </xf>
    <xf numFmtId="0" fontId="8" fillId="4" borderId="66" xfId="5" applyFont="1" applyFill="1" applyBorder="1" applyAlignment="1" applyProtection="1">
      <alignment horizontal="center" vertical="center" wrapText="1"/>
    </xf>
    <xf numFmtId="0" fontId="8" fillId="4" borderId="46" xfId="5" applyFont="1" applyFill="1" applyBorder="1" applyAlignment="1" applyProtection="1">
      <alignment horizontal="center" vertical="center" wrapText="1"/>
    </xf>
    <xf numFmtId="0" fontId="8" fillId="4" borderId="66" xfId="2" applyFont="1" applyFill="1" applyBorder="1" applyAlignment="1" applyProtection="1">
      <alignment horizontal="center" vertical="center" wrapText="1"/>
    </xf>
    <xf numFmtId="0" fontId="30" fillId="0" borderId="46" xfId="10" applyBorder="1" applyAlignment="1">
      <alignment horizontal="center" vertical="center" wrapText="1"/>
    </xf>
    <xf numFmtId="0" fontId="8" fillId="4" borderId="12" xfId="2" applyFont="1" applyFill="1" applyBorder="1" applyAlignment="1" applyProtection="1">
      <alignment horizontal="center" vertical="center" wrapText="1"/>
    </xf>
    <xf numFmtId="0" fontId="30" fillId="0" borderId="58" xfId="10" applyBorder="1" applyAlignment="1">
      <alignment horizontal="center" vertical="center" wrapText="1"/>
    </xf>
    <xf numFmtId="0" fontId="8" fillId="4" borderId="46" xfId="2" applyFont="1" applyFill="1" applyBorder="1" applyAlignment="1" applyProtection="1">
      <alignment horizontal="center" vertical="center" wrapText="1"/>
    </xf>
    <xf numFmtId="0" fontId="8" fillId="4" borderId="16" xfId="2" applyFont="1" applyFill="1" applyBorder="1" applyAlignment="1" applyProtection="1">
      <alignment horizontal="center" vertical="center" wrapText="1"/>
    </xf>
    <xf numFmtId="0" fontId="8" fillId="4" borderId="62" xfId="2" applyFont="1" applyFill="1" applyBorder="1" applyAlignment="1" applyProtection="1">
      <alignment horizontal="center" vertical="center" wrapText="1"/>
    </xf>
    <xf numFmtId="0" fontId="8" fillId="4" borderId="68" xfId="2" applyFont="1" applyFill="1" applyBorder="1" applyAlignment="1" applyProtection="1">
      <alignment horizontal="center" vertical="center" wrapText="1"/>
    </xf>
    <xf numFmtId="0" fontId="8" fillId="4" borderId="58" xfId="2" applyFont="1" applyFill="1" applyBorder="1" applyAlignment="1" applyProtection="1">
      <alignment horizontal="center" vertical="center" wrapText="1"/>
    </xf>
    <xf numFmtId="0" fontId="12" fillId="4" borderId="1" xfId="9" applyFont="1" applyFill="1" applyBorder="1" applyAlignment="1">
      <alignment horizontal="center" vertical="center" wrapText="1"/>
    </xf>
    <xf numFmtId="0" fontId="12" fillId="4" borderId="2" xfId="9" applyFont="1" applyFill="1" applyBorder="1" applyAlignment="1">
      <alignment horizontal="center" vertical="center" wrapText="1"/>
    </xf>
    <xf numFmtId="0" fontId="12" fillId="4" borderId="3" xfId="9" applyFont="1" applyFill="1" applyBorder="1" applyAlignment="1">
      <alignment horizontal="center" vertical="center" wrapText="1"/>
    </xf>
    <xf numFmtId="0" fontId="8" fillId="4" borderId="1" xfId="9" applyFont="1" applyFill="1" applyBorder="1" applyAlignment="1" applyProtection="1">
      <alignment horizontal="left" vertical="center"/>
    </xf>
    <xf numFmtId="0" fontId="8" fillId="4" borderId="2" xfId="9" applyFont="1" applyFill="1" applyBorder="1" applyAlignment="1" applyProtection="1">
      <alignment horizontal="left" vertical="center"/>
    </xf>
    <xf numFmtId="0" fontId="8" fillId="4" borderId="3" xfId="9" applyFont="1" applyFill="1" applyBorder="1" applyAlignment="1" applyProtection="1">
      <alignment horizontal="left" vertical="center"/>
    </xf>
    <xf numFmtId="0" fontId="16" fillId="0" borderId="21" xfId="5" applyFont="1" applyFill="1" applyBorder="1" applyAlignment="1" applyProtection="1">
      <alignment horizontal="left" vertical="top" wrapText="1"/>
    </xf>
    <xf numFmtId="0" fontId="16" fillId="0" borderId="26" xfId="5" applyFont="1" applyFill="1" applyBorder="1" applyAlignment="1" applyProtection="1">
      <alignment horizontal="left" vertical="top" wrapText="1"/>
    </xf>
    <xf numFmtId="0" fontId="16" fillId="0" borderId="27" xfId="5" applyFont="1" applyFill="1" applyBorder="1" applyAlignment="1" applyProtection="1">
      <alignment horizontal="left" vertical="top" wrapText="1"/>
    </xf>
    <xf numFmtId="0" fontId="18" fillId="0" borderId="16" xfId="5" applyFont="1" applyFill="1" applyBorder="1" applyAlignment="1" applyProtection="1">
      <alignment horizontal="left" vertical="top"/>
    </xf>
    <xf numFmtId="0" fontId="18" fillId="0" borderId="62" xfId="5" applyFont="1" applyFill="1" applyBorder="1" applyAlignment="1" applyProtection="1">
      <alignment horizontal="left" vertical="top"/>
    </xf>
    <xf numFmtId="0" fontId="18" fillId="0" borderId="49" xfId="5" applyFont="1" applyFill="1" applyBorder="1" applyAlignment="1" applyProtection="1">
      <alignment horizontal="left" vertical="top"/>
    </xf>
    <xf numFmtId="0" fontId="16" fillId="0" borderId="30" xfId="5" applyFont="1" applyFill="1" applyBorder="1" applyAlignment="1" applyProtection="1">
      <alignment horizontal="left" vertical="top" wrapText="1"/>
    </xf>
    <xf numFmtId="0" fontId="16" fillId="0" borderId="72" xfId="5" applyFont="1" applyFill="1" applyBorder="1" applyAlignment="1" applyProtection="1">
      <alignment horizontal="left" vertical="top" wrapText="1"/>
    </xf>
    <xf numFmtId="0" fontId="16" fillId="0" borderId="79" xfId="5" applyFont="1" applyFill="1" applyBorder="1" applyAlignment="1" applyProtection="1">
      <alignment horizontal="left" vertical="top" wrapText="1"/>
    </xf>
    <xf numFmtId="0" fontId="8" fillId="4" borderId="15" xfId="2" applyFont="1" applyFill="1" applyBorder="1" applyAlignment="1" applyProtection="1">
      <alignment horizontal="center" vertical="center" wrapText="1"/>
    </xf>
    <xf numFmtId="0" fontId="30" fillId="0" borderId="29" xfId="10" applyBorder="1" applyAlignment="1">
      <alignment horizontal="center" vertical="center" wrapText="1"/>
    </xf>
    <xf numFmtId="0" fontId="8" fillId="4" borderId="14" xfId="2" applyFont="1" applyFill="1" applyBorder="1" applyAlignment="1" applyProtection="1">
      <alignment horizontal="center" vertical="center" wrapText="1"/>
    </xf>
    <xf numFmtId="0" fontId="30" fillId="0" borderId="28" xfId="10" applyBorder="1" applyAlignment="1">
      <alignment horizontal="center" vertical="center" wrapText="1"/>
    </xf>
    <xf numFmtId="0" fontId="30" fillId="0" borderId="15" xfId="10" applyBorder="1" applyAlignment="1">
      <alignment horizontal="center" vertical="center" wrapText="1"/>
    </xf>
    <xf numFmtId="0" fontId="30" fillId="0" borderId="10" xfId="10" applyBorder="1" applyAlignment="1">
      <alignment horizontal="center" vertical="center" wrapText="1"/>
    </xf>
    <xf numFmtId="0" fontId="8" fillId="4" borderId="11" xfId="2" applyFont="1" applyFill="1" applyBorder="1" applyAlignment="1" applyProtection="1">
      <alignment horizontal="center" vertical="center" wrapText="1"/>
    </xf>
    <xf numFmtId="0" fontId="30" fillId="0" borderId="45" xfId="10" applyBorder="1" applyAlignment="1">
      <alignment horizontal="center" vertical="center" wrapText="1"/>
    </xf>
    <xf numFmtId="0" fontId="30" fillId="0" borderId="28" xfId="10" applyBorder="1" applyAlignment="1" applyProtection="1">
      <alignment horizontal="center" vertical="center" wrapText="1"/>
    </xf>
    <xf numFmtId="0" fontId="30" fillId="0" borderId="29" xfId="10" applyBorder="1" applyAlignment="1" applyProtection="1">
      <alignment horizontal="center" vertical="center" wrapText="1"/>
    </xf>
    <xf numFmtId="0" fontId="30" fillId="0" borderId="15" xfId="10" applyBorder="1" applyAlignment="1" applyProtection="1">
      <alignment horizontal="center" vertical="center" wrapText="1"/>
    </xf>
    <xf numFmtId="0" fontId="30" fillId="0" borderId="10" xfId="10" applyBorder="1" applyAlignment="1" applyProtection="1">
      <alignment horizontal="center" vertical="center" wrapText="1"/>
    </xf>
    <xf numFmtId="0" fontId="8" fillId="4" borderId="80" xfId="2" applyFont="1" applyFill="1" applyBorder="1" applyAlignment="1" applyProtection="1">
      <alignment horizontal="center" vertical="center" wrapText="1"/>
    </xf>
    <xf numFmtId="0" fontId="30" fillId="0" borderId="81" xfId="10" applyBorder="1" applyAlignment="1" applyProtection="1">
      <alignment horizontal="center" vertical="center" wrapText="1"/>
    </xf>
    <xf numFmtId="0" fontId="8" fillId="4" borderId="43" xfId="5" applyFont="1" applyFill="1" applyBorder="1" applyAlignment="1" applyProtection="1">
      <alignment horizontal="left" vertical="center"/>
    </xf>
    <xf numFmtId="0" fontId="30" fillId="0" borderId="81" xfId="10" applyBorder="1" applyAlignment="1">
      <alignment horizontal="center" vertical="center" wrapText="1"/>
    </xf>
    <xf numFmtId="0" fontId="12" fillId="4" borderId="1" xfId="9" applyFont="1" applyFill="1" applyBorder="1" applyAlignment="1" applyProtection="1">
      <alignment horizontal="center" vertical="center" wrapText="1"/>
    </xf>
    <xf numFmtId="0" fontId="12" fillId="4" borderId="2" xfId="9" applyFont="1" applyFill="1" applyBorder="1" applyAlignment="1" applyProtection="1">
      <alignment horizontal="center" vertical="center" wrapText="1"/>
    </xf>
    <xf numFmtId="0" fontId="12" fillId="4" borderId="3" xfId="9" applyFont="1" applyFill="1" applyBorder="1" applyAlignment="1" applyProtection="1">
      <alignment horizontal="center" vertical="center" wrapText="1"/>
    </xf>
    <xf numFmtId="0" fontId="24" fillId="0" borderId="21" xfId="5" applyNumberFormat="1" applyFont="1" applyFill="1" applyBorder="1" applyAlignment="1">
      <alignment horizontal="left" vertical="top" wrapText="1"/>
    </xf>
    <xf numFmtId="0" fontId="24" fillId="0" borderId="26" xfId="5" applyNumberFormat="1" applyFont="1" applyFill="1" applyBorder="1" applyAlignment="1">
      <alignment horizontal="left" vertical="top" wrapText="1"/>
    </xf>
    <xf numFmtId="0" fontId="24" fillId="0" borderId="27" xfId="5" applyNumberFormat="1" applyFont="1" applyFill="1" applyBorder="1" applyAlignment="1">
      <alignment horizontal="left" vertical="top" wrapText="1"/>
    </xf>
    <xf numFmtId="9" fontId="25" fillId="0" borderId="16" xfId="5" applyNumberFormat="1" applyFont="1" applyFill="1" applyBorder="1" applyAlignment="1">
      <alignment horizontal="left" vertical="center" wrapText="1"/>
    </xf>
    <xf numFmtId="9" fontId="25" fillId="0" borderId="62" xfId="5" applyNumberFormat="1" applyFont="1" applyFill="1" applyBorder="1" applyAlignment="1">
      <alignment horizontal="left" vertical="center" wrapText="1"/>
    </xf>
    <xf numFmtId="9" fontId="25" fillId="0" borderId="49" xfId="5" applyNumberFormat="1" applyFont="1" applyFill="1" applyBorder="1" applyAlignment="1">
      <alignment horizontal="left" vertical="center" wrapText="1"/>
    </xf>
    <xf numFmtId="9" fontId="24" fillId="0" borderId="21" xfId="5" applyNumberFormat="1" applyFont="1" applyFill="1" applyBorder="1" applyAlignment="1">
      <alignment horizontal="left" vertical="top" wrapText="1"/>
    </xf>
    <xf numFmtId="0" fontId="16" fillId="0" borderId="21" xfId="5" applyNumberFormat="1" applyFont="1" applyFill="1" applyBorder="1" applyAlignment="1">
      <alignment horizontal="left" vertical="top" wrapText="1"/>
    </xf>
    <xf numFmtId="0" fontId="16" fillId="0" borderId="26" xfId="5" applyNumberFormat="1" applyFont="1" applyFill="1" applyBorder="1" applyAlignment="1">
      <alignment horizontal="left" vertical="top" wrapText="1"/>
    </xf>
    <xf numFmtId="0" fontId="16" fillId="0" borderId="27" xfId="5" applyNumberFormat="1" applyFont="1" applyFill="1" applyBorder="1" applyAlignment="1">
      <alignment horizontal="left" vertical="top" wrapText="1"/>
    </xf>
    <xf numFmtId="0" fontId="24" fillId="0" borderId="30" xfId="5" applyNumberFormat="1" applyFont="1" applyFill="1" applyBorder="1" applyAlignment="1">
      <alignment horizontal="left" vertical="top" wrapText="1"/>
    </xf>
    <xf numFmtId="0" fontId="24" fillId="0" borderId="72" xfId="5" applyNumberFormat="1" applyFont="1" applyFill="1" applyBorder="1" applyAlignment="1">
      <alignment horizontal="left" vertical="top" wrapText="1"/>
    </xf>
    <xf numFmtId="0" fontId="24" fillId="0" borderId="79" xfId="5" applyNumberFormat="1" applyFont="1" applyFill="1" applyBorder="1" applyAlignment="1">
      <alignment horizontal="left" vertical="top" wrapText="1"/>
    </xf>
    <xf numFmtId="0" fontId="8" fillId="4" borderId="7" xfId="2" applyFont="1" applyFill="1" applyBorder="1" applyAlignment="1" applyProtection="1">
      <alignment horizontal="center" vertical="center" wrapText="1"/>
    </xf>
    <xf numFmtId="0" fontId="8" fillId="4" borderId="14" xfId="2" applyFont="1" applyFill="1" applyBorder="1" applyAlignment="1" applyProtection="1">
      <alignment horizontal="left" vertical="center"/>
    </xf>
    <xf numFmtId="0" fontId="8" fillId="4" borderId="15" xfId="2" applyFont="1" applyFill="1" applyBorder="1" applyAlignment="1" applyProtection="1">
      <alignment horizontal="left" vertical="center"/>
    </xf>
    <xf numFmtId="0" fontId="8" fillId="4" borderId="28" xfId="2" applyFont="1" applyFill="1" applyBorder="1" applyAlignment="1" applyProtection="1">
      <alignment horizontal="left" vertical="center"/>
    </xf>
    <xf numFmtId="0" fontId="8" fillId="4" borderId="29" xfId="2" applyFont="1" applyFill="1" applyBorder="1" applyAlignment="1" applyProtection="1">
      <alignment horizontal="left" vertical="center"/>
    </xf>
    <xf numFmtId="0" fontId="8" fillId="4" borderId="15" xfId="2" applyFont="1" applyFill="1" applyBorder="1" applyAlignment="1" applyProtection="1">
      <alignment horizontal="center" vertical="center"/>
    </xf>
    <xf numFmtId="0" fontId="8" fillId="4" borderId="29" xfId="2" applyFont="1" applyFill="1" applyBorder="1" applyAlignment="1" applyProtection="1">
      <alignment horizontal="center" vertical="center"/>
    </xf>
    <xf numFmtId="0" fontId="8" fillId="4" borderId="16" xfId="2" applyFont="1" applyFill="1" applyBorder="1" applyAlignment="1" applyProtection="1">
      <alignment horizontal="center" vertical="center"/>
    </xf>
    <xf numFmtId="0" fontId="8" fillId="4" borderId="30" xfId="2" applyFont="1" applyFill="1" applyBorder="1" applyAlignment="1" applyProtection="1">
      <alignment horizontal="center" vertical="center"/>
    </xf>
    <xf numFmtId="0" fontId="8" fillId="4" borderId="86" xfId="2" applyFont="1" applyFill="1" applyBorder="1" applyAlignment="1" applyProtection="1">
      <alignment horizontal="center" vertical="center" wrapText="1"/>
    </xf>
    <xf numFmtId="0" fontId="8" fillId="4" borderId="87" xfId="2" applyFont="1" applyFill="1" applyBorder="1" applyAlignment="1" applyProtection="1">
      <alignment horizontal="center" vertical="center" wrapText="1"/>
    </xf>
    <xf numFmtId="0" fontId="8" fillId="4" borderId="88" xfId="2" applyFont="1" applyFill="1" applyBorder="1" applyAlignment="1" applyProtection="1">
      <alignment horizontal="center" vertical="center" wrapText="1"/>
    </xf>
    <xf numFmtId="0" fontId="8" fillId="4" borderId="89" xfId="2" applyFont="1" applyFill="1" applyBorder="1" applyAlignment="1" applyProtection="1">
      <alignment horizontal="center" vertical="center" wrapText="1"/>
    </xf>
    <xf numFmtId="0" fontId="8" fillId="4" borderId="90" xfId="2" applyFont="1" applyFill="1" applyBorder="1" applyAlignment="1" applyProtection="1">
      <alignment horizontal="center" vertical="center" wrapText="1"/>
    </xf>
    <xf numFmtId="0" fontId="8" fillId="4" borderId="91" xfId="2" applyFont="1" applyFill="1" applyBorder="1" applyAlignment="1" applyProtection="1">
      <alignment horizontal="center" vertical="center" wrapText="1"/>
    </xf>
    <xf numFmtId="0" fontId="8" fillId="4" borderId="92" xfId="2" applyFont="1" applyFill="1" applyBorder="1" applyAlignment="1" applyProtection="1">
      <alignment horizontal="center" vertical="center" wrapText="1"/>
    </xf>
    <xf numFmtId="49" fontId="16" fillId="3" borderId="21" xfId="1" applyNumberFormat="1" applyFont="1" applyFill="1" applyBorder="1" applyAlignment="1" applyProtection="1">
      <alignment horizontal="left" vertical="top" wrapText="1"/>
    </xf>
    <xf numFmtId="49" fontId="16" fillId="3" borderId="26" xfId="1" applyNumberFormat="1" applyFont="1" applyFill="1" applyBorder="1" applyAlignment="1" applyProtection="1">
      <alignment horizontal="left" vertical="top" wrapText="1"/>
    </xf>
    <xf numFmtId="49" fontId="16" fillId="3" borderId="27" xfId="1" applyNumberFormat="1" applyFont="1" applyFill="1" applyBorder="1" applyAlignment="1" applyProtection="1">
      <alignment horizontal="left" vertical="top" wrapText="1"/>
    </xf>
    <xf numFmtId="0" fontId="24" fillId="0" borderId="21" xfId="5" applyFont="1" applyFill="1" applyBorder="1" applyAlignment="1" applyProtection="1">
      <alignment horizontal="left" vertical="top" wrapText="1"/>
    </xf>
    <xf numFmtId="0" fontId="24" fillId="0" borderId="26" xfId="5" applyFont="1" applyFill="1" applyBorder="1" applyAlignment="1" applyProtection="1">
      <alignment horizontal="left" vertical="top" wrapText="1"/>
    </xf>
    <xf numFmtId="0" fontId="24" fillId="0" borderId="27" xfId="5" applyFont="1" applyFill="1" applyBorder="1" applyAlignment="1" applyProtection="1">
      <alignment horizontal="left" vertical="top" wrapText="1"/>
    </xf>
    <xf numFmtId="49" fontId="16" fillId="0" borderId="21" xfId="1" applyNumberFormat="1" applyFont="1" applyFill="1" applyBorder="1" applyAlignment="1" applyProtection="1">
      <alignment horizontal="left" vertical="top" wrapText="1"/>
    </xf>
    <xf numFmtId="49" fontId="16" fillId="0" borderId="26" xfId="1" applyNumberFormat="1" applyFont="1" applyFill="1" applyBorder="1" applyAlignment="1" applyProtection="1">
      <alignment horizontal="left" vertical="top" wrapText="1"/>
    </xf>
    <xf numFmtId="49" fontId="16" fillId="0" borderId="27" xfId="1" applyNumberFormat="1" applyFont="1" applyFill="1" applyBorder="1" applyAlignment="1" applyProtection="1">
      <alignment horizontal="left" vertical="top" wrapText="1"/>
    </xf>
    <xf numFmtId="49" fontId="16" fillId="0" borderId="30" xfId="1" applyNumberFormat="1" applyFont="1" applyFill="1" applyBorder="1" applyAlignment="1" applyProtection="1">
      <alignment horizontal="left" vertical="top" wrapText="1"/>
    </xf>
    <xf numFmtId="49" fontId="16" fillId="0" borderId="72" xfId="1" applyNumberFormat="1" applyFont="1" applyFill="1" applyBorder="1" applyAlignment="1" applyProtection="1">
      <alignment horizontal="left" vertical="top" wrapText="1"/>
    </xf>
    <xf numFmtId="49" fontId="16" fillId="0" borderId="79" xfId="1" applyNumberFormat="1" applyFont="1" applyFill="1" applyBorder="1" applyAlignment="1" applyProtection="1">
      <alignment horizontal="left" vertical="top" wrapText="1"/>
    </xf>
    <xf numFmtId="0" fontId="7" fillId="0" borderId="21" xfId="5" applyFont="1" applyFill="1" applyBorder="1" applyAlignment="1" applyProtection="1">
      <alignment horizontal="left" vertical="top" wrapText="1"/>
    </xf>
    <xf numFmtId="0" fontId="7" fillId="0" borderId="26" xfId="5" applyFont="1" applyFill="1" applyBorder="1" applyAlignment="1" applyProtection="1">
      <alignment horizontal="left" vertical="top" wrapText="1"/>
    </xf>
    <xf numFmtId="0" fontId="7" fillId="0" borderId="27" xfId="5" applyFont="1" applyFill="1" applyBorder="1" applyAlignment="1" applyProtection="1">
      <alignment horizontal="left" vertical="top" wrapText="1"/>
    </xf>
    <xf numFmtId="0" fontId="7" fillId="0" borderId="30" xfId="5" applyFont="1" applyFill="1" applyBorder="1" applyAlignment="1" applyProtection="1">
      <alignment horizontal="left" vertical="top" wrapText="1"/>
    </xf>
    <xf numFmtId="0" fontId="7" fillId="0" borderId="72" xfId="5" applyFont="1" applyFill="1" applyBorder="1" applyAlignment="1" applyProtection="1">
      <alignment horizontal="left" vertical="top" wrapText="1"/>
    </xf>
    <xf numFmtId="0" fontId="7" fillId="0" borderId="79" xfId="5" applyFont="1" applyFill="1" applyBorder="1" applyAlignment="1" applyProtection="1">
      <alignment horizontal="left" vertical="top" wrapText="1"/>
    </xf>
    <xf numFmtId="0" fontId="16" fillId="0" borderId="18" xfId="2" applyNumberFormat="1" applyFont="1" applyFill="1" applyBorder="1" applyAlignment="1" applyProtection="1">
      <alignment horizontal="left" vertical="top" wrapText="1"/>
    </xf>
    <xf numFmtId="0" fontId="16" fillId="0" borderId="62" xfId="2" applyNumberFormat="1" applyFont="1" applyFill="1" applyBorder="1" applyAlignment="1" applyProtection="1">
      <alignment horizontal="left" vertical="top" wrapText="1"/>
    </xf>
    <xf numFmtId="0" fontId="16" fillId="0" borderId="49" xfId="2" applyNumberFormat="1" applyFont="1" applyFill="1" applyBorder="1" applyAlignment="1" applyProtection="1">
      <alignment horizontal="left" vertical="top" wrapText="1"/>
    </xf>
    <xf numFmtId="0" fontId="18" fillId="0" borderId="102" xfId="5" applyFont="1" applyFill="1" applyBorder="1" applyAlignment="1" applyProtection="1">
      <alignment horizontal="left" vertical="top"/>
    </xf>
    <xf numFmtId="0" fontId="18" fillId="0" borderId="99" xfId="5" applyFont="1" applyFill="1" applyBorder="1" applyAlignment="1" applyProtection="1">
      <alignment horizontal="left" vertical="top"/>
    </xf>
    <xf numFmtId="0" fontId="18" fillId="0" borderId="55" xfId="5" applyFont="1" applyFill="1" applyBorder="1" applyAlignment="1" applyProtection="1">
      <alignment horizontal="left" vertical="top"/>
    </xf>
    <xf numFmtId="49" fontId="16" fillId="3" borderId="30" xfId="5" applyNumberFormat="1" applyFont="1" applyFill="1" applyBorder="1" applyAlignment="1" applyProtection="1">
      <alignment horizontal="left" vertical="top" wrapText="1"/>
    </xf>
    <xf numFmtId="49" fontId="16" fillId="3" borderId="72" xfId="5" applyNumberFormat="1" applyFont="1" applyFill="1" applyBorder="1" applyAlignment="1" applyProtection="1">
      <alignment horizontal="left" vertical="top" wrapText="1"/>
    </xf>
    <xf numFmtId="49" fontId="16" fillId="3" borderId="79" xfId="5" applyNumberFormat="1" applyFont="1" applyFill="1" applyBorder="1" applyAlignment="1" applyProtection="1">
      <alignment horizontal="left" vertical="top" wrapText="1"/>
    </xf>
    <xf numFmtId="49" fontId="16" fillId="0" borderId="52" xfId="5" applyNumberFormat="1" applyFont="1" applyFill="1" applyBorder="1" applyAlignment="1" applyProtection="1">
      <alignment horizontal="left" vertical="top" wrapText="1"/>
    </xf>
    <xf numFmtId="49" fontId="16" fillId="0" borderId="71" xfId="5" applyNumberFormat="1" applyFont="1" applyFill="1" applyBorder="1" applyAlignment="1" applyProtection="1">
      <alignment horizontal="left" vertical="top" wrapText="1"/>
    </xf>
    <xf numFmtId="49" fontId="16" fillId="0" borderId="54" xfId="5" applyNumberFormat="1" applyFont="1" applyFill="1" applyBorder="1" applyAlignment="1" applyProtection="1">
      <alignment horizontal="left" vertical="top" wrapText="1"/>
    </xf>
    <xf numFmtId="49" fontId="16" fillId="0" borderId="21" xfId="5" applyNumberFormat="1" applyFont="1" applyFill="1" applyBorder="1" applyAlignment="1" applyProtection="1">
      <alignment horizontal="left" vertical="top" wrapText="1"/>
    </xf>
    <xf numFmtId="49" fontId="16" fillId="0" borderId="26" xfId="5" applyNumberFormat="1" applyFont="1" applyFill="1" applyBorder="1" applyAlignment="1" applyProtection="1">
      <alignment horizontal="left" vertical="top" wrapText="1"/>
    </xf>
    <xf numFmtId="49" fontId="16" fillId="0" borderId="27" xfId="5" applyNumberFormat="1" applyFont="1" applyFill="1" applyBorder="1" applyAlignment="1" applyProtection="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8" fillId="4" borderId="1" xfId="2" applyFont="1" applyFill="1" applyBorder="1" applyAlignment="1">
      <alignment horizontal="left" vertical="center"/>
    </xf>
    <xf numFmtId="0" fontId="8" fillId="4" borderId="43" xfId="2" applyFont="1" applyFill="1" applyBorder="1" applyAlignment="1">
      <alignment horizontal="left" vertical="center"/>
    </xf>
    <xf numFmtId="0" fontId="8" fillId="4" borderId="2" xfId="2" applyFont="1" applyFill="1" applyBorder="1" applyAlignment="1">
      <alignment horizontal="left" vertical="center"/>
    </xf>
    <xf numFmtId="0" fontId="8" fillId="4" borderId="3" xfId="2" applyFont="1" applyFill="1" applyBorder="1" applyAlignment="1">
      <alignment horizontal="left" vertical="center"/>
    </xf>
    <xf numFmtId="0" fontId="10" fillId="4" borderId="1" xfId="2" applyFont="1" applyFill="1" applyBorder="1" applyAlignment="1">
      <alignment horizontal="center" vertical="center"/>
    </xf>
    <xf numFmtId="0" fontId="10" fillId="4" borderId="2" xfId="2" applyFont="1" applyFill="1" applyBorder="1" applyAlignment="1">
      <alignment horizontal="center" vertical="center"/>
    </xf>
    <xf numFmtId="0" fontId="10" fillId="4" borderId="3" xfId="2" applyFont="1" applyFill="1" applyBorder="1" applyAlignment="1">
      <alignment horizontal="center" vertical="center"/>
    </xf>
    <xf numFmtId="49" fontId="16" fillId="0" borderId="1" xfId="2" applyNumberFormat="1" applyFont="1" applyFill="1" applyBorder="1" applyAlignment="1" applyProtection="1">
      <alignment horizontal="left" vertical="top" wrapText="1"/>
    </xf>
    <xf numFmtId="49" fontId="16" fillId="0" borderId="2" xfId="2" applyNumberFormat="1" applyFont="1" applyFill="1" applyBorder="1" applyAlignment="1" applyProtection="1">
      <alignment horizontal="left" vertical="top" wrapText="1"/>
    </xf>
    <xf numFmtId="49" fontId="16" fillId="0" borderId="3" xfId="2" applyNumberFormat="1" applyFont="1" applyFill="1" applyBorder="1" applyAlignment="1" applyProtection="1">
      <alignment horizontal="left" vertical="top" wrapText="1"/>
    </xf>
    <xf numFmtId="0" fontId="16" fillId="0" borderId="26" xfId="5" applyNumberFormat="1" applyFont="1" applyFill="1" applyBorder="1" applyAlignment="1" applyProtection="1">
      <alignment horizontal="left" vertical="top" wrapText="1"/>
    </xf>
    <xf numFmtId="0" fontId="16" fillId="0" borderId="27" xfId="5" applyNumberFormat="1" applyFont="1" applyFill="1" applyBorder="1" applyAlignment="1" applyProtection="1">
      <alignment horizontal="left" vertical="top" wrapText="1"/>
    </xf>
  </cellXfs>
  <cellStyles count="16">
    <cellStyle name="Normal" xfId="0" builtinId="0"/>
    <cellStyle name="Normal 10 2" xfId="12"/>
    <cellStyle name="Normal 2" xfId="15"/>
    <cellStyle name="Normal 2 2" xfId="5"/>
    <cellStyle name="Normal 2 3" xfId="3"/>
    <cellStyle name="Normal 3 2" xfId="2"/>
    <cellStyle name="Normal 3 2 2" xfId="11"/>
    <cellStyle name="Normal 3 3 2" xfId="9"/>
    <cellStyle name="Normal 4 2" xfId="6"/>
    <cellStyle name="Normal 4 2 2" xfId="14"/>
    <cellStyle name="Normal 5" xfId="10"/>
    <cellStyle name="OfwatCalculation" xfId="8"/>
    <cellStyle name="Percent" xfId="1" builtinId="5"/>
    <cellStyle name="Percent 2" xfId="7"/>
    <cellStyle name="Percent 2 2" xfId="13"/>
    <cellStyle name="Validation error"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250433</xdr:colOff>
      <xdr:row>31</xdr:row>
      <xdr:rowOff>30945</xdr:rowOff>
    </xdr:to>
    <xdr:pic>
      <xdr:nvPicPr>
        <xdr:cNvPr id="3" name="Picture 2"/>
        <xdr:cNvPicPr>
          <a:picLocks noChangeAspect="1"/>
        </xdr:cNvPicPr>
      </xdr:nvPicPr>
      <xdr:blipFill>
        <a:blip xmlns:r="http://schemas.openxmlformats.org/officeDocument/2006/relationships" r:embed="rId1"/>
        <a:stretch>
          <a:fillRect/>
        </a:stretch>
      </xdr:blipFill>
      <xdr:spPr>
        <a:xfrm>
          <a:off x="609600" y="571500"/>
          <a:ext cx="5736833" cy="53649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E37" sqref="E37"/>
    </sheetView>
  </sheetViews>
  <sheetFormatPr defaultRowHeight="15" x14ac:dyDescent="0.25"/>
  <sheetData/>
  <sheetProtection algorithmName="SHA-512" hashValue="NryuqOiqYYaxcJlgFliECo5yzBcr3JlslOkBxlDCqIj2tJkMIRnWUdbw7dRRqLpS7OAGMCFQR8+PRrqi92dFXA==" saltValue="dtLm1M0GvTToz4+8drlzPA==" spinCount="100000"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A8"/>
  <sheetViews>
    <sheetView workbookViewId="0"/>
  </sheetViews>
  <sheetFormatPr defaultRowHeight="15" x14ac:dyDescent="0.25"/>
  <cols>
    <col min="1" max="1" width="83.85546875" customWidth="1"/>
  </cols>
  <sheetData>
    <row r="2" spans="1:1" x14ac:dyDescent="0.25">
      <c r="A2" s="791" t="s">
        <v>2051</v>
      </c>
    </row>
    <row r="3" spans="1:1" x14ac:dyDescent="0.25">
      <c r="A3" s="792" t="s">
        <v>2052</v>
      </c>
    </row>
    <row r="4" spans="1:1" ht="45" x14ac:dyDescent="0.25">
      <c r="A4" s="793" t="s">
        <v>2053</v>
      </c>
    </row>
    <row r="5" spans="1:1" x14ac:dyDescent="0.25">
      <c r="A5" s="793" t="s">
        <v>2056</v>
      </c>
    </row>
    <row r="6" spans="1:1" x14ac:dyDescent="0.25">
      <c r="A6" s="794" t="s">
        <v>2054</v>
      </c>
    </row>
    <row r="7" spans="1:1" x14ac:dyDescent="0.25">
      <c r="A7" s="794" t="s">
        <v>2057</v>
      </c>
    </row>
    <row r="8" spans="1:1" x14ac:dyDescent="0.25">
      <c r="A8" s="794" t="s">
        <v>2055</v>
      </c>
    </row>
  </sheetData>
  <sheetProtection algorithmName="SHA-512" hashValue="atVjl8ERis2UlBXrB1GxLfuf64a38WHRGZ2EHbAQsbkQLRGc7VnGVkXgnz72CKHDB059YKgexl2+BFwDvHCufA==" saltValue="+0vBKl9L8V7Vdt/gp5whyQ==" spinCount="100000" sheet="1" objects="1" scenarios="1" selectLockedCells="1" selectUnlockedCell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V100"/>
  <sheetViews>
    <sheetView zoomScale="90" zoomScaleNormal="90" workbookViewId="0">
      <pane xSplit="3" topLeftCell="D1" activePane="topRight" state="frozen"/>
      <selection activeCell="G4" sqref="G4"/>
      <selection pane="topRight" activeCell="D1" sqref="D1"/>
    </sheetView>
  </sheetViews>
  <sheetFormatPr defaultColWidth="0" defaultRowHeight="15" zeroHeight="1" x14ac:dyDescent="0.25"/>
  <cols>
    <col min="1" max="1" width="1.85546875" style="6" customWidth="1"/>
    <col min="2" max="2" width="7.5703125" style="6" customWidth="1"/>
    <col min="3" max="3" width="52.140625" style="6" customWidth="1"/>
    <col min="4" max="4" width="9.85546875" style="6" customWidth="1"/>
    <col min="5" max="6" width="6.42578125" style="6" customWidth="1"/>
    <col min="7" max="46" width="11" style="6" customWidth="1"/>
    <col min="47" max="47" width="3" style="6" customWidth="1"/>
    <col min="48" max="48" width="32.7109375" style="6" bestFit="1" customWidth="1"/>
    <col min="49" max="49" width="79.5703125" style="6" bestFit="1" customWidth="1"/>
    <col min="50" max="50" width="3.5703125" style="6" customWidth="1"/>
    <col min="51" max="51" width="56.7109375" style="6" customWidth="1"/>
    <col min="52" max="52" width="62.28515625" style="6" customWidth="1"/>
    <col min="53" max="53" width="11" style="8" customWidth="1"/>
    <col min="54" max="54" width="7.5703125" style="6" customWidth="1"/>
    <col min="55" max="55" width="52.140625" style="6" customWidth="1"/>
    <col min="56" max="57" width="6.42578125" style="6" customWidth="1"/>
    <col min="58" max="62" width="14.42578125" style="6" customWidth="1"/>
    <col min="63" max="63" width="11" style="6" customWidth="1"/>
    <col min="64" max="64" width="1.85546875" style="8" hidden="1" customWidth="1"/>
    <col min="65" max="65" width="39.42578125" style="8" hidden="1" customWidth="1"/>
    <col min="66" max="66" width="2.85546875" style="31" hidden="1" customWidth="1"/>
    <col min="67" max="67" width="22.7109375" style="31" hidden="1" customWidth="1"/>
    <col min="68" max="70" width="2" style="31" hidden="1" customWidth="1"/>
    <col min="71" max="71" width="4" style="31" hidden="1" customWidth="1"/>
    <col min="72" max="75" width="2" style="31" hidden="1" customWidth="1"/>
    <col min="76" max="76" width="4" style="31" hidden="1" customWidth="1"/>
    <col min="77" max="80" width="2" style="31" hidden="1" customWidth="1"/>
    <col min="81" max="81" width="4" style="31" hidden="1" customWidth="1"/>
    <col min="82" max="85" width="2" style="31" hidden="1" customWidth="1"/>
    <col min="86" max="86" width="4" style="31" hidden="1" customWidth="1"/>
    <col min="87" max="90" width="2" style="31" hidden="1" customWidth="1"/>
    <col min="91" max="91" width="4" style="31" hidden="1" customWidth="1"/>
    <col min="92" max="95" width="2" style="31" hidden="1" customWidth="1"/>
    <col min="96" max="96" width="4" style="31" hidden="1" customWidth="1"/>
    <col min="97" max="100" width="2" style="31" hidden="1" customWidth="1"/>
    <col min="101" max="101" width="4" style="31" hidden="1" customWidth="1"/>
    <col min="102" max="105" width="2" style="31" hidden="1" customWidth="1"/>
    <col min="106" max="106" width="3.5703125" style="31" hidden="1" customWidth="1"/>
    <col min="107" max="107" width="1.85546875" style="8" hidden="1" customWidth="1"/>
    <col min="108" max="109" width="3.5703125" style="205" hidden="1" customWidth="1"/>
    <col min="110" max="110" width="1.85546875" style="8" hidden="1" customWidth="1"/>
    <col min="111" max="111" width="4" style="31" hidden="1" customWidth="1"/>
    <col min="112" max="150" width="4.5703125" style="31" hidden="1" customWidth="1"/>
    <col min="151" max="151" width="4" style="31" hidden="1" customWidth="1"/>
    <col min="152" max="152" width="1.85546875" style="8" hidden="1" customWidth="1"/>
    <col min="153" max="16384" width="10.28515625" style="6" hidden="1"/>
  </cols>
  <sheetData>
    <row r="1" spans="2:152" ht="20.25" x14ac:dyDescent="0.25">
      <c r="B1" s="1" t="s">
        <v>0</v>
      </c>
      <c r="C1" s="1"/>
      <c r="D1" s="2"/>
      <c r="E1" s="1"/>
      <c r="F1" s="1"/>
      <c r="G1" s="1"/>
      <c r="H1" s="1"/>
      <c r="I1" s="1"/>
      <c r="J1" s="1"/>
      <c r="K1" s="1"/>
      <c r="L1" s="1"/>
      <c r="M1" s="1"/>
      <c r="N1" s="1"/>
      <c r="O1" s="1"/>
      <c r="P1" s="1"/>
      <c r="Q1" s="1"/>
      <c r="R1" s="1"/>
      <c r="S1" s="1"/>
      <c r="T1" s="1"/>
      <c r="U1" s="3"/>
      <c r="V1" s="3"/>
      <c r="W1" s="3"/>
      <c r="X1" s="3"/>
      <c r="Y1" s="3"/>
      <c r="Z1" s="3"/>
      <c r="AA1" s="3"/>
      <c r="AB1" s="3"/>
      <c r="AC1" s="3"/>
      <c r="AD1" s="3"/>
      <c r="AE1" s="3"/>
      <c r="AF1" s="3"/>
      <c r="AG1" s="3"/>
      <c r="AH1" s="3"/>
      <c r="AI1" s="3"/>
      <c r="AJ1" s="3"/>
      <c r="AK1" s="1"/>
      <c r="AL1" s="1"/>
      <c r="AM1" s="1"/>
      <c r="AN1" s="1"/>
      <c r="AO1" s="1"/>
      <c r="AP1" s="1"/>
      <c r="AQ1" s="1"/>
      <c r="AR1" s="1"/>
      <c r="AS1" s="1"/>
      <c r="AT1" s="4" t="s">
        <v>2059</v>
      </c>
      <c r="AU1" s="5"/>
      <c r="AV1" s="952" t="s">
        <v>1</v>
      </c>
      <c r="AW1" s="952"/>
      <c r="AX1" s="952"/>
      <c r="AY1" s="952"/>
      <c r="AZ1" s="952"/>
      <c r="BA1" s="6"/>
      <c r="BB1" s="1" t="s">
        <v>2</v>
      </c>
      <c r="BC1" s="1"/>
      <c r="BD1" s="1"/>
      <c r="BE1" s="1"/>
      <c r="BF1" s="1"/>
      <c r="BG1" s="1"/>
      <c r="BH1" s="1"/>
      <c r="BI1" s="1"/>
      <c r="BJ1" s="3" t="str">
        <f>LEFT($B$1,3)</f>
        <v>WS1</v>
      </c>
      <c r="BL1" s="7"/>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7"/>
      <c r="DD1" s="6"/>
      <c r="DE1" s="6"/>
      <c r="DF1" s="7"/>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7"/>
    </row>
    <row r="2" spans="2:152" ht="21" thickBot="1" x14ac:dyDescent="0.3">
      <c r="B2" s="10"/>
      <c r="C2" s="11"/>
      <c r="D2" s="12"/>
      <c r="E2" s="11"/>
      <c r="F2" s="11"/>
      <c r="G2" s="11"/>
      <c r="H2" s="11"/>
      <c r="I2" s="11"/>
      <c r="J2" s="11"/>
      <c r="K2" s="11"/>
      <c r="L2" s="11"/>
      <c r="M2" s="11"/>
      <c r="N2" s="11"/>
      <c r="O2" s="11"/>
      <c r="P2" s="11"/>
      <c r="Q2" s="11"/>
      <c r="R2" s="11"/>
      <c r="S2" s="11"/>
      <c r="T2" s="11"/>
      <c r="U2" s="13"/>
      <c r="V2" s="13"/>
      <c r="W2" s="13"/>
      <c r="X2" s="13"/>
      <c r="Y2" s="13"/>
      <c r="Z2" s="13"/>
      <c r="AA2" s="13"/>
      <c r="AB2" s="13"/>
      <c r="AC2" s="13"/>
      <c r="AD2" s="13"/>
      <c r="AE2" s="13"/>
      <c r="AF2" s="13"/>
      <c r="AG2" s="13"/>
      <c r="AH2" s="13"/>
      <c r="AI2" s="13"/>
      <c r="AJ2" s="13"/>
      <c r="AK2" s="11"/>
      <c r="AL2" s="14"/>
      <c r="AM2" s="14"/>
      <c r="AN2" s="14"/>
      <c r="AO2" s="14"/>
      <c r="AP2" s="14"/>
      <c r="AQ2" s="14"/>
      <c r="AR2" s="14"/>
      <c r="AS2" s="14"/>
      <c r="AT2" s="14"/>
      <c r="AU2" s="14"/>
      <c r="AV2" s="14"/>
      <c r="AW2" s="14"/>
      <c r="AX2" s="14"/>
      <c r="AY2" s="14"/>
      <c r="AZ2" s="14"/>
      <c r="BA2" s="6"/>
      <c r="BB2" s="10"/>
      <c r="BC2" s="11"/>
      <c r="BD2" s="11"/>
      <c r="BE2" s="11"/>
      <c r="BF2" s="11"/>
      <c r="BG2" s="11"/>
      <c r="BH2" s="11"/>
      <c r="BI2" s="11"/>
      <c r="BJ2" s="11"/>
      <c r="BL2" s="7"/>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7"/>
      <c r="DD2" s="6"/>
      <c r="DE2" s="6"/>
      <c r="DF2" s="7"/>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7"/>
    </row>
    <row r="3" spans="2:152" ht="15.75" thickBot="1" x14ac:dyDescent="0.3">
      <c r="B3" s="16"/>
      <c r="C3" s="14"/>
      <c r="D3" s="17"/>
      <c r="E3" s="14"/>
      <c r="F3" s="14"/>
      <c r="G3" s="953" t="s">
        <v>3</v>
      </c>
      <c r="H3" s="954"/>
      <c r="I3" s="954"/>
      <c r="J3" s="954"/>
      <c r="K3" s="955"/>
      <c r="L3" s="953" t="s">
        <v>4</v>
      </c>
      <c r="M3" s="954"/>
      <c r="N3" s="954"/>
      <c r="O3" s="954"/>
      <c r="P3" s="955"/>
      <c r="Q3" s="953" t="s">
        <v>5</v>
      </c>
      <c r="R3" s="954"/>
      <c r="S3" s="954"/>
      <c r="T3" s="954"/>
      <c r="U3" s="955"/>
      <c r="V3" s="953" t="s">
        <v>6</v>
      </c>
      <c r="W3" s="954"/>
      <c r="X3" s="954"/>
      <c r="Y3" s="954"/>
      <c r="Z3" s="955"/>
      <c r="AA3" s="953" t="s">
        <v>7</v>
      </c>
      <c r="AB3" s="954"/>
      <c r="AC3" s="954"/>
      <c r="AD3" s="954"/>
      <c r="AE3" s="955"/>
      <c r="AF3" s="953" t="s">
        <v>8</v>
      </c>
      <c r="AG3" s="956"/>
      <c r="AH3" s="956"/>
      <c r="AI3" s="956"/>
      <c r="AJ3" s="957"/>
      <c r="AK3" s="953" t="s">
        <v>9</v>
      </c>
      <c r="AL3" s="956"/>
      <c r="AM3" s="956"/>
      <c r="AN3" s="956"/>
      <c r="AO3" s="957"/>
      <c r="AP3" s="953" t="s">
        <v>10</v>
      </c>
      <c r="AQ3" s="956"/>
      <c r="AR3" s="956"/>
      <c r="AS3" s="956"/>
      <c r="AT3" s="957"/>
      <c r="AU3" s="14"/>
      <c r="AV3" s="14"/>
      <c r="AW3" s="14"/>
      <c r="AX3" s="14"/>
      <c r="AY3" s="14"/>
      <c r="AZ3" s="14"/>
      <c r="BA3" s="6"/>
      <c r="BB3" s="16"/>
      <c r="BC3" s="14"/>
      <c r="BD3" s="14"/>
      <c r="BE3" s="14"/>
      <c r="BF3" s="953" t="s">
        <v>11</v>
      </c>
      <c r="BG3" s="954"/>
      <c r="BH3" s="954"/>
      <c r="BI3" s="954"/>
      <c r="BJ3" s="955"/>
      <c r="BL3" s="7"/>
      <c r="BM3" s="18"/>
      <c r="BN3" s="18"/>
      <c r="BO3" s="19" t="s">
        <v>12</v>
      </c>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7"/>
      <c r="DD3" s="6"/>
      <c r="DE3" s="6"/>
      <c r="DF3" s="7"/>
      <c r="DG3" s="9"/>
      <c r="DH3" s="19" t="s">
        <v>13</v>
      </c>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7"/>
    </row>
    <row r="4" spans="2:152" ht="41.25" thickBot="1" x14ac:dyDescent="0.3">
      <c r="B4" s="958" t="s">
        <v>14</v>
      </c>
      <c r="C4" s="959"/>
      <c r="D4" s="20" t="s">
        <v>15</v>
      </c>
      <c r="E4" s="21" t="s">
        <v>16</v>
      </c>
      <c r="F4" s="22" t="s">
        <v>17</v>
      </c>
      <c r="G4" s="23" t="s">
        <v>18</v>
      </c>
      <c r="H4" s="20" t="s">
        <v>19</v>
      </c>
      <c r="I4" s="20" t="s">
        <v>20</v>
      </c>
      <c r="J4" s="24" t="s">
        <v>21</v>
      </c>
      <c r="K4" s="25" t="s">
        <v>22</v>
      </c>
      <c r="L4" s="23" t="s">
        <v>18</v>
      </c>
      <c r="M4" s="20" t="s">
        <v>19</v>
      </c>
      <c r="N4" s="20" t="s">
        <v>20</v>
      </c>
      <c r="O4" s="24" t="s">
        <v>21</v>
      </c>
      <c r="P4" s="25" t="s">
        <v>22</v>
      </c>
      <c r="Q4" s="23" t="s">
        <v>18</v>
      </c>
      <c r="R4" s="20" t="s">
        <v>19</v>
      </c>
      <c r="S4" s="20" t="s">
        <v>20</v>
      </c>
      <c r="T4" s="24" t="s">
        <v>21</v>
      </c>
      <c r="U4" s="25" t="s">
        <v>22</v>
      </c>
      <c r="V4" s="23" t="s">
        <v>18</v>
      </c>
      <c r="W4" s="20" t="s">
        <v>19</v>
      </c>
      <c r="X4" s="20" t="s">
        <v>20</v>
      </c>
      <c r="Y4" s="24" t="s">
        <v>21</v>
      </c>
      <c r="Z4" s="25" t="s">
        <v>22</v>
      </c>
      <c r="AA4" s="23" t="s">
        <v>18</v>
      </c>
      <c r="AB4" s="20" t="s">
        <v>19</v>
      </c>
      <c r="AC4" s="20" t="s">
        <v>20</v>
      </c>
      <c r="AD4" s="24" t="s">
        <v>21</v>
      </c>
      <c r="AE4" s="25" t="s">
        <v>22</v>
      </c>
      <c r="AF4" s="23" t="s">
        <v>18</v>
      </c>
      <c r="AG4" s="20" t="s">
        <v>19</v>
      </c>
      <c r="AH4" s="20" t="s">
        <v>20</v>
      </c>
      <c r="AI4" s="24" t="s">
        <v>21</v>
      </c>
      <c r="AJ4" s="25" t="s">
        <v>22</v>
      </c>
      <c r="AK4" s="23" t="s">
        <v>18</v>
      </c>
      <c r="AL4" s="20" t="s">
        <v>19</v>
      </c>
      <c r="AM4" s="20" t="s">
        <v>20</v>
      </c>
      <c r="AN4" s="24" t="s">
        <v>21</v>
      </c>
      <c r="AO4" s="25" t="s">
        <v>22</v>
      </c>
      <c r="AP4" s="23" t="s">
        <v>18</v>
      </c>
      <c r="AQ4" s="20" t="s">
        <v>19</v>
      </c>
      <c r="AR4" s="20" t="s">
        <v>20</v>
      </c>
      <c r="AS4" s="24" t="s">
        <v>21</v>
      </c>
      <c r="AT4" s="25" t="s">
        <v>22</v>
      </c>
      <c r="AU4" s="14"/>
      <c r="AV4" s="26" t="s">
        <v>23</v>
      </c>
      <c r="AW4" s="27" t="s">
        <v>24</v>
      </c>
      <c r="AX4" s="28"/>
      <c r="AY4" s="26" t="s">
        <v>25</v>
      </c>
      <c r="AZ4" s="27" t="s">
        <v>13</v>
      </c>
      <c r="BA4" s="6"/>
      <c r="BB4" s="958" t="s">
        <v>14</v>
      </c>
      <c r="BC4" s="959"/>
      <c r="BD4" s="21" t="s">
        <v>16</v>
      </c>
      <c r="BE4" s="22" t="s">
        <v>17</v>
      </c>
      <c r="BF4" s="23" t="s">
        <v>18</v>
      </c>
      <c r="BG4" s="20" t="s">
        <v>19</v>
      </c>
      <c r="BH4" s="20" t="s">
        <v>20</v>
      </c>
      <c r="BI4" s="24" t="s">
        <v>21</v>
      </c>
      <c r="BJ4" s="25" t="s">
        <v>22</v>
      </c>
      <c r="BL4" s="7"/>
      <c r="BM4" s="29" t="s">
        <v>26</v>
      </c>
      <c r="BN4" s="30"/>
      <c r="BO4" s="29" t="s">
        <v>27</v>
      </c>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7"/>
      <c r="DD4" s="6"/>
      <c r="DE4" s="6"/>
      <c r="DF4" s="7"/>
      <c r="DG4" s="9"/>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7"/>
    </row>
    <row r="5" spans="2:152" ht="15" customHeight="1" thickBot="1" x14ac:dyDescent="0.3">
      <c r="B5" s="32"/>
      <c r="C5" s="32"/>
      <c r="D5" s="33"/>
      <c r="E5" s="33"/>
      <c r="F5" s="33"/>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14"/>
      <c r="AV5" s="35"/>
      <c r="AW5" s="35"/>
      <c r="AX5" s="35"/>
      <c r="AY5" s="35"/>
      <c r="AZ5" s="35"/>
      <c r="BA5" s="6"/>
      <c r="BB5" s="32"/>
      <c r="BC5" s="32"/>
      <c r="BD5" s="33"/>
      <c r="BE5" s="33"/>
      <c r="BF5" s="34"/>
      <c r="BG5" s="34"/>
      <c r="BH5" s="34"/>
      <c r="BI5" s="34"/>
      <c r="BJ5" s="34"/>
      <c r="BL5" s="7"/>
      <c r="BN5" s="9"/>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7"/>
      <c r="DD5" s="6"/>
      <c r="DE5" s="6"/>
      <c r="DF5" s="7"/>
      <c r="DG5" s="9"/>
      <c r="DH5" s="37" t="s">
        <v>28</v>
      </c>
      <c r="DI5" s="36"/>
      <c r="DJ5" s="36"/>
      <c r="DK5" s="36"/>
      <c r="DL5" s="36"/>
      <c r="DM5" s="36"/>
      <c r="DN5" s="36"/>
      <c r="DO5" s="36"/>
      <c r="DP5" s="36"/>
      <c r="DQ5" s="36"/>
      <c r="DR5" s="36"/>
      <c r="DS5" s="36"/>
      <c r="DT5" s="36"/>
      <c r="DU5" s="36"/>
      <c r="DV5" s="36"/>
      <c r="DW5" s="36" t="s">
        <v>29</v>
      </c>
      <c r="DX5" s="36"/>
      <c r="DY5" s="36"/>
      <c r="DZ5" s="36"/>
      <c r="EA5" s="36"/>
      <c r="EB5" s="36"/>
      <c r="EC5" s="36"/>
      <c r="ED5" s="36"/>
      <c r="EE5" s="36"/>
      <c r="EF5" s="36"/>
      <c r="EG5" s="36"/>
      <c r="EH5" s="36"/>
      <c r="EI5" s="36"/>
      <c r="EJ5" s="36"/>
      <c r="EK5" s="36"/>
      <c r="EL5" s="36"/>
      <c r="EM5" s="36"/>
      <c r="EN5" s="36"/>
      <c r="EO5" s="36"/>
      <c r="EP5" s="36"/>
      <c r="EQ5" s="36"/>
      <c r="ER5" s="36"/>
      <c r="ES5" s="36"/>
      <c r="ET5" s="36"/>
      <c r="EU5" s="36"/>
      <c r="EV5" s="7"/>
    </row>
    <row r="6" spans="2:152" ht="15" customHeight="1" thickBot="1" x14ac:dyDescent="0.3">
      <c r="B6" s="960" t="s">
        <v>30</v>
      </c>
      <c r="C6" s="961"/>
      <c r="D6" s="961"/>
      <c r="E6" s="961"/>
      <c r="F6" s="962"/>
      <c r="G6" s="963" t="s">
        <v>31</v>
      </c>
      <c r="H6" s="964"/>
      <c r="I6" s="964"/>
      <c r="J6" s="964"/>
      <c r="K6" s="965"/>
      <c r="L6" s="963" t="s">
        <v>31</v>
      </c>
      <c r="M6" s="964"/>
      <c r="N6" s="964"/>
      <c r="O6" s="964"/>
      <c r="P6" s="965"/>
      <c r="Q6" s="963" t="s">
        <v>31</v>
      </c>
      <c r="R6" s="964"/>
      <c r="S6" s="964"/>
      <c r="T6" s="964"/>
      <c r="U6" s="965"/>
      <c r="V6" s="963" t="s">
        <v>32</v>
      </c>
      <c r="W6" s="964"/>
      <c r="X6" s="964"/>
      <c r="Y6" s="964"/>
      <c r="Z6" s="965"/>
      <c r="AA6" s="963" t="s">
        <v>32</v>
      </c>
      <c r="AB6" s="964"/>
      <c r="AC6" s="964"/>
      <c r="AD6" s="964"/>
      <c r="AE6" s="965"/>
      <c r="AF6" s="963" t="s">
        <v>32</v>
      </c>
      <c r="AG6" s="964"/>
      <c r="AH6" s="964"/>
      <c r="AI6" s="964"/>
      <c r="AJ6" s="965"/>
      <c r="AK6" s="963" t="s">
        <v>32</v>
      </c>
      <c r="AL6" s="964"/>
      <c r="AM6" s="964"/>
      <c r="AN6" s="964"/>
      <c r="AO6" s="965"/>
      <c r="AP6" s="963" t="s">
        <v>32</v>
      </c>
      <c r="AQ6" s="964"/>
      <c r="AR6" s="964"/>
      <c r="AS6" s="964"/>
      <c r="AT6" s="965"/>
      <c r="AU6" s="14"/>
      <c r="AV6" s="35"/>
      <c r="AW6" s="35"/>
      <c r="AX6" s="35"/>
      <c r="AY6" s="35"/>
      <c r="AZ6" s="35"/>
      <c r="BA6" s="6"/>
      <c r="BB6" s="960" t="s">
        <v>30</v>
      </c>
      <c r="BC6" s="961"/>
      <c r="BD6" s="961"/>
      <c r="BE6" s="962"/>
      <c r="BF6" s="963" t="s">
        <v>33</v>
      </c>
      <c r="BG6" s="964"/>
      <c r="BH6" s="964"/>
      <c r="BI6" s="964"/>
      <c r="BJ6" s="965"/>
      <c r="BL6" s="7"/>
      <c r="BN6" s="9"/>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8"/>
      <c r="DC6" s="7"/>
      <c r="DD6" s="6"/>
      <c r="DE6" s="6"/>
      <c r="DF6" s="7"/>
      <c r="DG6" s="9"/>
      <c r="DH6" s="39" t="s">
        <v>34</v>
      </c>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7"/>
    </row>
    <row r="7" spans="2:152" ht="15.75" thickBot="1" x14ac:dyDescent="0.3">
      <c r="B7" s="32"/>
      <c r="C7" s="32"/>
      <c r="D7" s="33"/>
      <c r="E7" s="33"/>
      <c r="F7" s="33"/>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14"/>
      <c r="AV7" s="35"/>
      <c r="AW7" s="35"/>
      <c r="AX7" s="35"/>
      <c r="AY7" s="35"/>
      <c r="AZ7" s="35"/>
      <c r="BA7" s="6"/>
      <c r="BB7" s="32"/>
      <c r="BC7" s="32"/>
      <c r="BD7" s="33"/>
      <c r="BE7" s="33"/>
      <c r="BF7" s="34"/>
      <c r="BG7" s="34"/>
      <c r="BH7" s="34"/>
      <c r="BI7" s="34"/>
      <c r="BJ7" s="34"/>
      <c r="BL7" s="7"/>
      <c r="BN7" s="9"/>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8"/>
      <c r="CX7" s="36"/>
      <c r="CY7" s="36"/>
      <c r="CZ7" s="36"/>
      <c r="DA7" s="36"/>
      <c r="DB7" s="38"/>
      <c r="DC7" s="7"/>
      <c r="DD7" s="6"/>
      <c r="DE7" s="6"/>
      <c r="DF7" s="7"/>
      <c r="DG7" s="9"/>
      <c r="DH7" s="37" t="s">
        <v>35</v>
      </c>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7"/>
    </row>
    <row r="8" spans="2:152" ht="15.75" thickBot="1" x14ac:dyDescent="0.3">
      <c r="B8" s="40" t="s">
        <v>36</v>
      </c>
      <c r="C8" s="41" t="s">
        <v>37</v>
      </c>
      <c r="D8" s="33"/>
      <c r="E8" s="42"/>
      <c r="F8" s="42"/>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43"/>
      <c r="AZ8" s="43"/>
      <c r="BA8" s="6"/>
      <c r="BB8" s="40" t="s">
        <v>36</v>
      </c>
      <c r="BC8" s="41" t="s">
        <v>37</v>
      </c>
      <c r="BD8" s="42"/>
      <c r="BE8" s="42"/>
      <c r="BF8" s="14"/>
      <c r="BG8" s="14"/>
      <c r="BH8" s="14"/>
      <c r="BI8" s="14"/>
      <c r="BJ8" s="14"/>
      <c r="BL8" s="7"/>
      <c r="BN8" s="9"/>
      <c r="BO8" s="36"/>
      <c r="BP8" s="36"/>
      <c r="BQ8" s="36"/>
      <c r="BR8" s="36"/>
      <c r="BS8" s="38"/>
      <c r="BT8" s="36"/>
      <c r="BU8" s="36"/>
      <c r="BV8" s="36"/>
      <c r="BW8" s="36"/>
      <c r="BX8" s="38"/>
      <c r="BY8" s="36"/>
      <c r="BZ8" s="36"/>
      <c r="CA8" s="36"/>
      <c r="CB8" s="36"/>
      <c r="CC8" s="38"/>
      <c r="CD8" s="36"/>
      <c r="CE8" s="36"/>
      <c r="CF8" s="36"/>
      <c r="CG8" s="36"/>
      <c r="CH8" s="38"/>
      <c r="CI8" s="36"/>
      <c r="CJ8" s="36"/>
      <c r="CK8" s="36"/>
      <c r="CL8" s="36"/>
      <c r="CM8" s="38"/>
      <c r="CN8" s="36"/>
      <c r="CO8" s="36"/>
      <c r="CP8" s="36"/>
      <c r="CQ8" s="36"/>
      <c r="CR8" s="38"/>
      <c r="CS8" s="36"/>
      <c r="CT8" s="36"/>
      <c r="CU8" s="36"/>
      <c r="CV8" s="36"/>
      <c r="CW8" s="38"/>
      <c r="CX8" s="36"/>
      <c r="CY8" s="36"/>
      <c r="CZ8" s="36"/>
      <c r="DA8" s="36"/>
      <c r="DB8" s="38"/>
      <c r="DC8" s="7"/>
      <c r="DD8" s="6"/>
      <c r="DE8" s="6"/>
      <c r="DF8" s="7"/>
      <c r="DG8" s="9"/>
      <c r="DH8" s="39" t="s">
        <v>38</v>
      </c>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7"/>
    </row>
    <row r="9" spans="2:152" x14ac:dyDescent="0.25">
      <c r="B9" s="44">
        <v>1</v>
      </c>
      <c r="C9" s="45" t="s">
        <v>39</v>
      </c>
      <c r="D9" s="46" t="s">
        <v>40</v>
      </c>
      <c r="E9" s="46" t="s">
        <v>41</v>
      </c>
      <c r="F9" s="47">
        <v>3</v>
      </c>
      <c r="G9" s="48">
        <v>4.2332025733110825</v>
      </c>
      <c r="H9" s="49">
        <v>10.752118440364894</v>
      </c>
      <c r="I9" s="49">
        <v>3.7807630443717191</v>
      </c>
      <c r="J9" s="50">
        <v>31.505609828704024</v>
      </c>
      <c r="K9" s="51">
        <f t="shared" ref="K9:K21" si="0">SUM(G9:J9)</f>
        <v>50.27169388675172</v>
      </c>
      <c r="L9" s="48">
        <v>4.6037421256496094</v>
      </c>
      <c r="M9" s="49">
        <v>11.125844075940499</v>
      </c>
      <c r="N9" s="49">
        <v>6.630867496400124</v>
      </c>
      <c r="O9" s="50">
        <v>32.144090680182323</v>
      </c>
      <c r="P9" s="51">
        <f>SUM(L9:O9)</f>
        <v>54.504544378172554</v>
      </c>
      <c r="Q9" s="48">
        <v>4.1407048605491905</v>
      </c>
      <c r="R9" s="49">
        <v>12.884764308613509</v>
      </c>
      <c r="S9" s="49">
        <v>6.4011513007879763</v>
      </c>
      <c r="T9" s="50">
        <v>33.062568116100856</v>
      </c>
      <c r="U9" s="51">
        <f>SUM(Q9:T9)</f>
        <v>56.489188586051526</v>
      </c>
      <c r="V9" s="48">
        <v>4.3885601731394912</v>
      </c>
      <c r="W9" s="49">
        <v>11.970334794240454</v>
      </c>
      <c r="X9" s="49">
        <v>6.4259801679264044</v>
      </c>
      <c r="Y9" s="50">
        <v>32.264463998352511</v>
      </c>
      <c r="Z9" s="51">
        <f>SUM(V9:Y9)</f>
        <v>55.049339133658862</v>
      </c>
      <c r="AA9" s="48">
        <v>4.2173607790024494</v>
      </c>
      <c r="AB9" s="49">
        <v>12.118992761638726</v>
      </c>
      <c r="AC9" s="49">
        <v>6.0738171076259997</v>
      </c>
      <c r="AD9" s="50">
        <v>32.811882063721434</v>
      </c>
      <c r="AE9" s="51">
        <f>SUM(AA9:AD9)</f>
        <v>55.22205271198861</v>
      </c>
      <c r="AF9" s="48">
        <v>3.8929545662929974</v>
      </c>
      <c r="AG9" s="49">
        <v>11.851993597968489</v>
      </c>
      <c r="AH9" s="49">
        <v>5.4087847099794768</v>
      </c>
      <c r="AI9" s="50">
        <v>31.828121669929597</v>
      </c>
      <c r="AJ9" s="51">
        <f>SUM(AF9:AI9)</f>
        <v>52.98185454417056</v>
      </c>
      <c r="AK9" s="48">
        <v>3.5727933140754948</v>
      </c>
      <c r="AL9" s="49">
        <v>11.332800555822475</v>
      </c>
      <c r="AM9" s="49">
        <v>4.6915726091414047</v>
      </c>
      <c r="AN9" s="50">
        <v>30.414290514482325</v>
      </c>
      <c r="AO9" s="51">
        <f>SUM(AK9:AN9)</f>
        <v>50.011456993521698</v>
      </c>
      <c r="AP9" s="48">
        <v>3.4813536062708339</v>
      </c>
      <c r="AQ9" s="49">
        <v>11.467993475959011</v>
      </c>
      <c r="AR9" s="49">
        <v>4.7581005422736773</v>
      </c>
      <c r="AS9" s="50">
        <v>30.559233064470902</v>
      </c>
      <c r="AT9" s="51">
        <f>SUM(AP9:AS9)</f>
        <v>50.266680688974425</v>
      </c>
      <c r="AU9" s="14"/>
      <c r="AV9" s="52"/>
      <c r="AW9" s="53" t="s">
        <v>42</v>
      </c>
      <c r="AX9" s="54"/>
      <c r="AY9" s="43">
        <f>IF(SUM(BO9:DA9)=0,0,$BO$4)</f>
        <v>0</v>
      </c>
      <c r="AZ9" s="43">
        <f>IF(SUM(DH9:EU9)=0,0,$DW$5)</f>
        <v>0</v>
      </c>
      <c r="BA9" s="6"/>
      <c r="BB9" s="44">
        <v>1</v>
      </c>
      <c r="BC9" s="45" t="s">
        <v>39</v>
      </c>
      <c r="BD9" s="46" t="s">
        <v>41</v>
      </c>
      <c r="BE9" s="47">
        <v>3</v>
      </c>
      <c r="BF9" s="55" t="s">
        <v>43</v>
      </c>
      <c r="BG9" s="56" t="s">
        <v>44</v>
      </c>
      <c r="BH9" s="56" t="s">
        <v>45</v>
      </c>
      <c r="BI9" s="57" t="s">
        <v>46</v>
      </c>
      <c r="BJ9" s="58" t="s">
        <v>47</v>
      </c>
      <c r="BL9" s="7"/>
      <c r="BN9" s="8"/>
      <c r="BO9" s="59"/>
      <c r="BP9" s="59"/>
      <c r="BQ9" s="59"/>
      <c r="BR9" s="59"/>
      <c r="BS9" s="60"/>
      <c r="BT9" s="59"/>
      <c r="BU9" s="59"/>
      <c r="BV9" s="59"/>
      <c r="BW9" s="59"/>
      <c r="BX9" s="60"/>
      <c r="BY9" s="59"/>
      <c r="BZ9" s="59"/>
      <c r="CA9" s="59"/>
      <c r="CB9" s="59"/>
      <c r="CC9" s="60"/>
      <c r="CD9" s="59"/>
      <c r="CE9" s="59"/>
      <c r="CF9" s="59"/>
      <c r="CG9" s="59"/>
      <c r="CH9" s="60"/>
      <c r="CI9" s="59"/>
      <c r="CJ9" s="59"/>
      <c r="CK9" s="59"/>
      <c r="CL9" s="59"/>
      <c r="CM9" s="60"/>
      <c r="CN9" s="59"/>
      <c r="CO9" s="59"/>
      <c r="CP9" s="59"/>
      <c r="CQ9" s="59"/>
      <c r="CR9" s="60"/>
      <c r="CS9" s="59"/>
      <c r="CT9" s="59"/>
      <c r="CU9" s="59"/>
      <c r="CV9" s="59"/>
      <c r="CW9" s="60"/>
      <c r="CX9" s="59"/>
      <c r="CY9" s="59"/>
      <c r="CZ9" s="59"/>
      <c r="DA9" s="59"/>
      <c r="DB9" s="60"/>
      <c r="DC9" s="7"/>
      <c r="DD9" s="6"/>
      <c r="DE9" s="6"/>
      <c r="DF9" s="7"/>
      <c r="DG9" s="14"/>
      <c r="DH9" s="61"/>
      <c r="DI9" s="60"/>
      <c r="DJ9" s="60"/>
      <c r="DK9" s="60"/>
      <c r="DL9" s="60"/>
      <c r="DM9" s="61"/>
      <c r="DN9" s="60"/>
      <c r="DO9" s="60"/>
      <c r="DP9" s="60"/>
      <c r="DQ9" s="60"/>
      <c r="DR9" s="61"/>
      <c r="DS9" s="60"/>
      <c r="DT9" s="60"/>
      <c r="DU9" s="60"/>
      <c r="DV9" s="60"/>
      <c r="DW9" s="61"/>
      <c r="DX9" s="60"/>
      <c r="DY9" s="60"/>
      <c r="DZ9" s="60"/>
      <c r="EA9" s="60"/>
      <c r="EB9" s="61"/>
      <c r="EC9" s="60"/>
      <c r="ED9" s="60"/>
      <c r="EE9" s="60"/>
      <c r="EF9" s="60"/>
      <c r="EG9" s="61"/>
      <c r="EH9" s="60"/>
      <c r="EI9" s="60"/>
      <c r="EJ9" s="60"/>
      <c r="EK9" s="60"/>
      <c r="EL9" s="61"/>
      <c r="EM9" s="60"/>
      <c r="EN9" s="60"/>
      <c r="EO9" s="60"/>
      <c r="EP9" s="60"/>
      <c r="EQ9" s="61"/>
      <c r="ER9" s="60"/>
      <c r="ES9" s="60"/>
      <c r="ET9" s="60"/>
      <c r="EU9" s="60"/>
      <c r="EV9" s="7"/>
    </row>
    <row r="10" spans="2:152" x14ac:dyDescent="0.25">
      <c r="B10" s="62">
        <f xml:space="preserve"> B9 + 1</f>
        <v>2</v>
      </c>
      <c r="C10" s="63" t="s">
        <v>48</v>
      </c>
      <c r="D10" s="64" t="s">
        <v>49</v>
      </c>
      <c r="E10" s="64" t="s">
        <v>41</v>
      </c>
      <c r="F10" s="65">
        <v>3</v>
      </c>
      <c r="G10" s="66">
        <v>-6.9933590000000018E-2</v>
      </c>
      <c r="H10" s="67">
        <v>0</v>
      </c>
      <c r="I10" s="67">
        <v>0</v>
      </c>
      <c r="J10" s="68">
        <v>0</v>
      </c>
      <c r="K10" s="69">
        <f t="shared" si="0"/>
        <v>-6.9933590000000018E-2</v>
      </c>
      <c r="L10" s="66">
        <v>-0.24334215205975163</v>
      </c>
      <c r="M10" s="67">
        <v>0</v>
      </c>
      <c r="N10" s="67">
        <v>0</v>
      </c>
      <c r="O10" s="68">
        <v>0</v>
      </c>
      <c r="P10" s="69">
        <f>SUM(L10:O10)</f>
        <v>-0.24334215205975163</v>
      </c>
      <c r="Q10" s="66">
        <v>-0.24750554484139448</v>
      </c>
      <c r="R10" s="67">
        <v>0</v>
      </c>
      <c r="S10" s="67">
        <v>0</v>
      </c>
      <c r="T10" s="68">
        <v>0</v>
      </c>
      <c r="U10" s="69">
        <f>SUM(Q10:T10)</f>
        <v>-0.24750554484139448</v>
      </c>
      <c r="V10" s="66">
        <v>-0.24543135594408327</v>
      </c>
      <c r="W10" s="67">
        <v>0</v>
      </c>
      <c r="X10" s="67">
        <v>0</v>
      </c>
      <c r="Y10" s="68">
        <v>0</v>
      </c>
      <c r="Z10" s="69">
        <f>SUM(V10:Y10)</f>
        <v>-0.24543135594408327</v>
      </c>
      <c r="AA10" s="66">
        <v>-0.25530871155780105</v>
      </c>
      <c r="AB10" s="67">
        <v>0</v>
      </c>
      <c r="AC10" s="67">
        <v>0</v>
      </c>
      <c r="AD10" s="68">
        <v>0</v>
      </c>
      <c r="AE10" s="69">
        <f>SUM(AA10:AD10)</f>
        <v>-0.25530871155780105</v>
      </c>
      <c r="AF10" s="66">
        <v>-0.26634481822419526</v>
      </c>
      <c r="AG10" s="67">
        <v>0</v>
      </c>
      <c r="AH10" s="67">
        <v>0</v>
      </c>
      <c r="AI10" s="68">
        <v>0</v>
      </c>
      <c r="AJ10" s="69">
        <f>SUM(AF10:AI10)</f>
        <v>-0.26634481822419526</v>
      </c>
      <c r="AK10" s="66">
        <v>-0.27838190678156755</v>
      </c>
      <c r="AL10" s="67">
        <v>0</v>
      </c>
      <c r="AM10" s="67">
        <v>0</v>
      </c>
      <c r="AN10" s="68">
        <v>0</v>
      </c>
      <c r="AO10" s="69">
        <f>SUM(AK10:AN10)</f>
        <v>-0.27838190678156755</v>
      </c>
      <c r="AP10" s="66">
        <v>-0.29015806688751822</v>
      </c>
      <c r="AQ10" s="67">
        <v>0</v>
      </c>
      <c r="AR10" s="67">
        <v>0</v>
      </c>
      <c r="AS10" s="68">
        <v>0</v>
      </c>
      <c r="AT10" s="69">
        <f>SUM(AP10:AS10)</f>
        <v>-0.29015806688751822</v>
      </c>
      <c r="AU10" s="14"/>
      <c r="AV10" s="70"/>
      <c r="AW10" s="37"/>
      <c r="AX10" s="71"/>
      <c r="AY10" s="43">
        <f>IF(SUM(BO10:DA10)=0,0,$BO$4)</f>
        <v>0</v>
      </c>
      <c r="AZ10" s="43"/>
      <c r="BA10" s="6"/>
      <c r="BB10" s="62">
        <f xml:space="preserve"> BB9 + 1</f>
        <v>2</v>
      </c>
      <c r="BC10" s="63" t="s">
        <v>48</v>
      </c>
      <c r="BD10" s="64" t="s">
        <v>41</v>
      </c>
      <c r="BE10" s="65">
        <v>3</v>
      </c>
      <c r="BF10" s="72" t="s">
        <v>50</v>
      </c>
      <c r="BG10" s="73" t="s">
        <v>51</v>
      </c>
      <c r="BH10" s="73" t="s">
        <v>52</v>
      </c>
      <c r="BI10" s="74" t="s">
        <v>53</v>
      </c>
      <c r="BJ10" s="75" t="s">
        <v>54</v>
      </c>
      <c r="BL10" s="7"/>
      <c r="BN10" s="8"/>
      <c r="BO10" s="59"/>
      <c r="BP10" s="59"/>
      <c r="BQ10" s="59"/>
      <c r="BR10" s="59"/>
      <c r="BS10" s="60"/>
      <c r="BT10" s="59"/>
      <c r="BU10" s="59"/>
      <c r="BV10" s="59"/>
      <c r="BW10" s="59"/>
      <c r="BX10" s="60"/>
      <c r="BY10" s="59"/>
      <c r="BZ10" s="59"/>
      <c r="CA10" s="59"/>
      <c r="CB10" s="59"/>
      <c r="CC10" s="60"/>
      <c r="CD10" s="59"/>
      <c r="CE10" s="59"/>
      <c r="CF10" s="59"/>
      <c r="CG10" s="59"/>
      <c r="CH10" s="60"/>
      <c r="CI10" s="59"/>
      <c r="CJ10" s="59"/>
      <c r="CK10" s="59"/>
      <c r="CL10" s="59"/>
      <c r="CM10" s="60"/>
      <c r="CN10" s="59"/>
      <c r="CO10" s="59"/>
      <c r="CP10" s="59"/>
      <c r="CQ10" s="59"/>
      <c r="CR10" s="60"/>
      <c r="CS10" s="59"/>
      <c r="CT10" s="59"/>
      <c r="CU10" s="59"/>
      <c r="CV10" s="59"/>
      <c r="CW10" s="60"/>
      <c r="CX10" s="59"/>
      <c r="CY10" s="59"/>
      <c r="CZ10" s="59"/>
      <c r="DA10" s="59"/>
      <c r="DB10" s="60"/>
      <c r="DC10" s="7"/>
      <c r="DD10" s="6"/>
      <c r="DE10" s="6"/>
      <c r="DF10" s="7"/>
      <c r="DG10" s="14"/>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7"/>
    </row>
    <row r="11" spans="2:152" x14ac:dyDescent="0.25">
      <c r="B11" s="62">
        <f xml:space="preserve"> B10 + 1</f>
        <v>3</v>
      </c>
      <c r="C11" s="63" t="s">
        <v>55</v>
      </c>
      <c r="D11" s="64" t="s">
        <v>56</v>
      </c>
      <c r="E11" s="64" t="s">
        <v>41</v>
      </c>
      <c r="F11" s="65">
        <v>3</v>
      </c>
      <c r="G11" s="66">
        <v>11.398857356429961</v>
      </c>
      <c r="H11" s="67">
        <v>0</v>
      </c>
      <c r="I11" s="67">
        <v>1.9211658100689918E-3</v>
      </c>
      <c r="J11" s="68">
        <v>4.9164873865522045E-10</v>
      </c>
      <c r="K11" s="69">
        <f t="shared" si="0"/>
        <v>11.400778522731679</v>
      </c>
      <c r="L11" s="66">
        <v>11.011481351919034</v>
      </c>
      <c r="M11" s="67">
        <v>0</v>
      </c>
      <c r="N11" s="67">
        <v>0</v>
      </c>
      <c r="O11" s="68">
        <v>0</v>
      </c>
      <c r="P11" s="69">
        <f>SUM(L11:O11)</f>
        <v>11.011481351919034</v>
      </c>
      <c r="Q11" s="66">
        <v>11.55485934339783</v>
      </c>
      <c r="R11" s="67">
        <v>0</v>
      </c>
      <c r="S11" s="67">
        <v>0</v>
      </c>
      <c r="T11" s="68">
        <v>0</v>
      </c>
      <c r="U11" s="69">
        <f>SUM(Q11:T11)</f>
        <v>11.55485934339783</v>
      </c>
      <c r="V11" s="66">
        <v>11.158568580899345</v>
      </c>
      <c r="W11" s="67">
        <v>0</v>
      </c>
      <c r="X11" s="67">
        <v>0</v>
      </c>
      <c r="Y11" s="68">
        <v>0</v>
      </c>
      <c r="Z11" s="69">
        <f>SUM(V11:Y11)</f>
        <v>11.158568580899345</v>
      </c>
      <c r="AA11" s="66">
        <v>11.158543237070537</v>
      </c>
      <c r="AB11" s="67">
        <v>0</v>
      </c>
      <c r="AC11" s="67">
        <v>0</v>
      </c>
      <c r="AD11" s="68">
        <v>0</v>
      </c>
      <c r="AE11" s="69">
        <f>SUM(AA11:AD11)</f>
        <v>11.158543237070537</v>
      </c>
      <c r="AF11" s="66">
        <v>11.158651717762</v>
      </c>
      <c r="AG11" s="67">
        <v>0</v>
      </c>
      <c r="AH11" s="67">
        <v>0</v>
      </c>
      <c r="AI11" s="68">
        <v>0</v>
      </c>
      <c r="AJ11" s="69">
        <f>SUM(AF11:AI11)</f>
        <v>11.158651717762</v>
      </c>
      <c r="AK11" s="66">
        <v>11.159010977467503</v>
      </c>
      <c r="AL11" s="67">
        <v>0</v>
      </c>
      <c r="AM11" s="67">
        <v>0</v>
      </c>
      <c r="AN11" s="68">
        <v>0</v>
      </c>
      <c r="AO11" s="69">
        <f>SUM(AK11:AN11)</f>
        <v>11.159010977467503</v>
      </c>
      <c r="AP11" s="66">
        <v>11.1593596620145</v>
      </c>
      <c r="AQ11" s="67">
        <v>0</v>
      </c>
      <c r="AR11" s="67">
        <v>0</v>
      </c>
      <c r="AS11" s="68">
        <v>0</v>
      </c>
      <c r="AT11" s="69">
        <f>SUM(AP11:AS11)</f>
        <v>11.1593596620145</v>
      </c>
      <c r="AU11" s="14"/>
      <c r="AV11" s="70"/>
      <c r="AW11" s="37" t="s">
        <v>57</v>
      </c>
      <c r="AX11" s="71"/>
      <c r="AY11" s="43">
        <f>IF(SUM(BO11:DA11)=0,0,$BO$4)</f>
        <v>0</v>
      </c>
      <c r="AZ11" s="43">
        <f>IF(SUM(DH11:ET11)=0,0,$DH$5)</f>
        <v>0</v>
      </c>
      <c r="BA11" s="6"/>
      <c r="BB11" s="62">
        <f xml:space="preserve"> BB10 + 1</f>
        <v>3</v>
      </c>
      <c r="BC11" s="63" t="s">
        <v>55</v>
      </c>
      <c r="BD11" s="64" t="s">
        <v>41</v>
      </c>
      <c r="BE11" s="65">
        <v>3</v>
      </c>
      <c r="BF11" s="72" t="s">
        <v>58</v>
      </c>
      <c r="BG11" s="73" t="s">
        <v>59</v>
      </c>
      <c r="BH11" s="73" t="s">
        <v>60</v>
      </c>
      <c r="BI11" s="74" t="s">
        <v>61</v>
      </c>
      <c r="BJ11" s="75" t="s">
        <v>62</v>
      </c>
      <c r="BL11" s="7"/>
      <c r="BN11" s="8"/>
      <c r="BO11" s="59"/>
      <c r="BP11" s="59"/>
      <c r="BQ11" s="59"/>
      <c r="BR11" s="59"/>
      <c r="BS11" s="60"/>
      <c r="BT11" s="59"/>
      <c r="BU11" s="59"/>
      <c r="BV11" s="59"/>
      <c r="BW11" s="59"/>
      <c r="BX11" s="60"/>
      <c r="BY11" s="59"/>
      <c r="BZ11" s="59"/>
      <c r="CA11" s="59"/>
      <c r="CB11" s="59"/>
      <c r="CC11" s="60"/>
      <c r="CD11" s="59"/>
      <c r="CE11" s="59"/>
      <c r="CF11" s="59"/>
      <c r="CG11" s="59"/>
      <c r="CH11" s="60"/>
      <c r="CI11" s="59"/>
      <c r="CJ11" s="59"/>
      <c r="CK11" s="59"/>
      <c r="CL11" s="59"/>
      <c r="CM11" s="60"/>
      <c r="CN11" s="59"/>
      <c r="CO11" s="59"/>
      <c r="CP11" s="59"/>
      <c r="CQ11" s="59"/>
      <c r="CR11" s="60"/>
      <c r="CS11" s="59"/>
      <c r="CT11" s="59"/>
      <c r="CU11" s="59"/>
      <c r="CV11" s="59"/>
      <c r="CW11" s="60"/>
      <c r="CX11" s="59"/>
      <c r="CY11" s="59"/>
      <c r="CZ11" s="59"/>
      <c r="DA11" s="59"/>
      <c r="DB11" s="60"/>
      <c r="DC11" s="7"/>
      <c r="DD11" s="6"/>
      <c r="DE11" s="6"/>
      <c r="DF11" s="7"/>
      <c r="DG11" s="14"/>
      <c r="DH11" s="61"/>
      <c r="DI11" s="61"/>
      <c r="DJ11" s="61"/>
      <c r="DK11" s="61"/>
      <c r="DL11" s="60"/>
      <c r="DM11" s="61"/>
      <c r="DN11" s="61"/>
      <c r="DO11" s="61"/>
      <c r="DP11" s="61"/>
      <c r="DQ11" s="60"/>
      <c r="DR11" s="61"/>
      <c r="DS11" s="61"/>
      <c r="DT11" s="61"/>
      <c r="DU11" s="61"/>
      <c r="DV11" s="60"/>
      <c r="DW11" s="61"/>
      <c r="DX11" s="61"/>
      <c r="DY11" s="61"/>
      <c r="DZ11" s="61"/>
      <c r="EA11" s="60"/>
      <c r="EB11" s="61"/>
      <c r="EC11" s="61"/>
      <c r="ED11" s="61"/>
      <c r="EE11" s="61"/>
      <c r="EF11" s="60"/>
      <c r="EG11" s="61"/>
      <c r="EH11" s="61"/>
      <c r="EI11" s="61"/>
      <c r="EJ11" s="61"/>
      <c r="EK11" s="60"/>
      <c r="EL11" s="61"/>
      <c r="EM11" s="61"/>
      <c r="EN11" s="61"/>
      <c r="EO11" s="61"/>
      <c r="EP11" s="60"/>
      <c r="EQ11" s="61"/>
      <c r="ER11" s="61"/>
      <c r="ES11" s="61"/>
      <c r="ET11" s="61"/>
      <c r="EU11" s="60"/>
      <c r="EV11" s="7"/>
    </row>
    <row r="12" spans="2:152" ht="15.75" thickBot="1" x14ac:dyDescent="0.3">
      <c r="B12" s="62">
        <f xml:space="preserve"> B11 + 1</f>
        <v>4</v>
      </c>
      <c r="C12" s="63" t="s">
        <v>63</v>
      </c>
      <c r="D12" s="64" t="s">
        <v>64</v>
      </c>
      <c r="E12" s="64" t="s">
        <v>41</v>
      </c>
      <c r="F12" s="65">
        <v>3</v>
      </c>
      <c r="G12" s="66">
        <v>9.13981892865608</v>
      </c>
      <c r="H12" s="67">
        <v>0</v>
      </c>
      <c r="I12" s="67">
        <v>4.6784624872047189</v>
      </c>
      <c r="J12" s="68">
        <v>0</v>
      </c>
      <c r="K12" s="69">
        <f t="shared" si="0"/>
        <v>13.818281415860799</v>
      </c>
      <c r="L12" s="66">
        <v>9.5581538652937983</v>
      </c>
      <c r="M12" s="67">
        <v>0</v>
      </c>
      <c r="N12" s="67">
        <v>4.9411103002405969</v>
      </c>
      <c r="O12" s="68">
        <v>0</v>
      </c>
      <c r="P12" s="69">
        <f>SUM(L12:O12)</f>
        <v>14.499264165534395</v>
      </c>
      <c r="Q12" s="66">
        <v>10.034564280685167</v>
      </c>
      <c r="R12" s="67">
        <v>0</v>
      </c>
      <c r="S12" s="67">
        <v>5.2008565683572714</v>
      </c>
      <c r="T12" s="68">
        <v>0</v>
      </c>
      <c r="U12" s="69">
        <f>SUM(Q12:T12)</f>
        <v>15.235420849042438</v>
      </c>
      <c r="V12" s="66">
        <v>9.6904927531408482</v>
      </c>
      <c r="W12" s="67">
        <v>0</v>
      </c>
      <c r="X12" s="67">
        <v>5.0225262877432915</v>
      </c>
      <c r="Y12" s="68">
        <v>0</v>
      </c>
      <c r="Z12" s="69">
        <f>SUM(V12:Y12)</f>
        <v>14.71301904088414</v>
      </c>
      <c r="AA12" s="66">
        <v>9.6904927531408465</v>
      </c>
      <c r="AB12" s="67">
        <v>0</v>
      </c>
      <c r="AC12" s="67">
        <v>5.0225262877432915</v>
      </c>
      <c r="AD12" s="68">
        <v>0</v>
      </c>
      <c r="AE12" s="69">
        <f>SUM(AA12:AD12)</f>
        <v>14.713019040884138</v>
      </c>
      <c r="AF12" s="66">
        <v>9.6904927531408482</v>
      </c>
      <c r="AG12" s="67">
        <v>0</v>
      </c>
      <c r="AH12" s="67">
        <v>5.0225262877432915</v>
      </c>
      <c r="AI12" s="68">
        <v>0</v>
      </c>
      <c r="AJ12" s="69">
        <f>SUM(AF12:AI12)</f>
        <v>14.71301904088414</v>
      </c>
      <c r="AK12" s="66">
        <v>9.6904927531408482</v>
      </c>
      <c r="AL12" s="67">
        <v>0</v>
      </c>
      <c r="AM12" s="67">
        <v>5.0225262877432915</v>
      </c>
      <c r="AN12" s="68">
        <v>0</v>
      </c>
      <c r="AO12" s="69">
        <f>SUM(AK12:AN12)</f>
        <v>14.71301904088414</v>
      </c>
      <c r="AP12" s="66">
        <v>9.6904927531408465</v>
      </c>
      <c r="AQ12" s="67">
        <v>0</v>
      </c>
      <c r="AR12" s="67">
        <v>5.0225262877432915</v>
      </c>
      <c r="AS12" s="68">
        <v>0</v>
      </c>
      <c r="AT12" s="69">
        <f>SUM(AP12:AS12)</f>
        <v>14.713019040884138</v>
      </c>
      <c r="AU12" s="14"/>
      <c r="AV12" s="76"/>
      <c r="AW12" s="77"/>
      <c r="AX12" s="71"/>
      <c r="AY12" s="43">
        <f>IF(SUM(BO12:DA12)=0,0,$BO$4)</f>
        <v>0</v>
      </c>
      <c r="AZ12" s="43"/>
      <c r="BA12" s="6"/>
      <c r="BB12" s="62">
        <f xml:space="preserve"> BB11 + 1</f>
        <v>4</v>
      </c>
      <c r="BC12" s="63" t="s">
        <v>63</v>
      </c>
      <c r="BD12" s="64" t="s">
        <v>41</v>
      </c>
      <c r="BE12" s="65">
        <v>3</v>
      </c>
      <c r="BF12" s="72" t="s">
        <v>65</v>
      </c>
      <c r="BG12" s="73" t="s">
        <v>66</v>
      </c>
      <c r="BH12" s="73" t="s">
        <v>67</v>
      </c>
      <c r="BI12" s="74" t="s">
        <v>68</v>
      </c>
      <c r="BJ12" s="75" t="s">
        <v>69</v>
      </c>
      <c r="BL12" s="7"/>
      <c r="BN12" s="8"/>
      <c r="BO12" s="59"/>
      <c r="BP12" s="59"/>
      <c r="BQ12" s="59"/>
      <c r="BR12" s="59"/>
      <c r="BS12" s="60"/>
      <c r="BT12" s="59"/>
      <c r="BU12" s="59"/>
      <c r="BV12" s="59"/>
      <c r="BW12" s="59"/>
      <c r="BX12" s="60"/>
      <c r="BY12" s="59"/>
      <c r="BZ12" s="59"/>
      <c r="CA12" s="59"/>
      <c r="CB12" s="59"/>
      <c r="CC12" s="60"/>
      <c r="CD12" s="59"/>
      <c r="CE12" s="59"/>
      <c r="CF12" s="59"/>
      <c r="CG12" s="59"/>
      <c r="CH12" s="60"/>
      <c r="CI12" s="59"/>
      <c r="CJ12" s="59"/>
      <c r="CK12" s="59"/>
      <c r="CL12" s="59"/>
      <c r="CM12" s="60"/>
      <c r="CN12" s="59"/>
      <c r="CO12" s="59"/>
      <c r="CP12" s="59"/>
      <c r="CQ12" s="59"/>
      <c r="CR12" s="60"/>
      <c r="CS12" s="59"/>
      <c r="CT12" s="59"/>
      <c r="CU12" s="59"/>
      <c r="CV12" s="59"/>
      <c r="CW12" s="60"/>
      <c r="CX12" s="59"/>
      <c r="CY12" s="59"/>
      <c r="CZ12" s="59"/>
      <c r="DA12" s="59"/>
      <c r="DB12" s="60"/>
      <c r="DC12" s="7"/>
      <c r="DD12" s="6"/>
      <c r="DE12" s="6"/>
      <c r="DF12" s="7"/>
      <c r="DG12" s="14"/>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7"/>
    </row>
    <row r="13" spans="2:152" ht="15.75" thickBot="1" x14ac:dyDescent="0.3">
      <c r="B13" s="62"/>
      <c r="C13" s="78" t="s">
        <v>70</v>
      </c>
      <c r="D13" s="64"/>
      <c r="E13" s="64"/>
      <c r="F13" s="79"/>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1"/>
      <c r="AU13" s="14"/>
      <c r="AV13" s="71"/>
      <c r="AW13" s="71"/>
      <c r="AX13" s="71"/>
      <c r="AY13" s="43"/>
      <c r="AZ13" s="43"/>
      <c r="BA13" s="6"/>
      <c r="BB13" s="62"/>
      <c r="BC13" s="78" t="s">
        <v>70</v>
      </c>
      <c r="BD13" s="64"/>
      <c r="BE13" s="79"/>
      <c r="BF13" s="82"/>
      <c r="BG13" s="82"/>
      <c r="BH13" s="82"/>
      <c r="BI13" s="82"/>
      <c r="BJ13" s="83"/>
      <c r="BL13" s="7"/>
      <c r="BN13" s="8"/>
      <c r="BO13" s="36"/>
      <c r="BP13" s="36"/>
      <c r="BQ13" s="36"/>
      <c r="BR13" s="36"/>
      <c r="BS13" s="38"/>
      <c r="BT13" s="36"/>
      <c r="BU13" s="36"/>
      <c r="BV13" s="36"/>
      <c r="BW13" s="36"/>
      <c r="BX13" s="38"/>
      <c r="BY13" s="36"/>
      <c r="BZ13" s="36"/>
      <c r="CA13" s="36"/>
      <c r="CB13" s="36"/>
      <c r="CC13" s="38"/>
      <c r="CD13" s="36"/>
      <c r="CE13" s="36"/>
      <c r="CF13" s="36"/>
      <c r="CG13" s="36"/>
      <c r="CH13" s="38"/>
      <c r="CI13" s="36"/>
      <c r="CJ13" s="36"/>
      <c r="CK13" s="36"/>
      <c r="CL13" s="36"/>
      <c r="CM13" s="38"/>
      <c r="CN13" s="36"/>
      <c r="CO13" s="36"/>
      <c r="CP13" s="36"/>
      <c r="CQ13" s="36"/>
      <c r="CR13" s="38"/>
      <c r="CS13" s="36"/>
      <c r="CT13" s="36"/>
      <c r="CU13" s="36"/>
      <c r="CV13" s="36"/>
      <c r="CW13" s="38"/>
      <c r="CX13" s="36"/>
      <c r="CY13" s="36"/>
      <c r="CZ13" s="36"/>
      <c r="DA13" s="36"/>
      <c r="DB13" s="60"/>
      <c r="DC13" s="7"/>
      <c r="DD13" s="6"/>
      <c r="DE13" s="6"/>
      <c r="DF13" s="7"/>
      <c r="DG13" s="14"/>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84"/>
      <c r="EV13" s="7"/>
    </row>
    <row r="14" spans="2:152" x14ac:dyDescent="0.25">
      <c r="B14" s="85">
        <v>5</v>
      </c>
      <c r="C14" s="86" t="s">
        <v>71</v>
      </c>
      <c r="D14" s="87"/>
      <c r="E14" s="88" t="s">
        <v>41</v>
      </c>
      <c r="F14" s="89">
        <v>3</v>
      </c>
      <c r="G14" s="66">
        <v>3.2988492840937842</v>
      </c>
      <c r="H14" s="67">
        <v>0.84399999999999997</v>
      </c>
      <c r="I14" s="67">
        <v>0</v>
      </c>
      <c r="J14" s="68">
        <v>88.765000000000001</v>
      </c>
      <c r="K14" s="69">
        <f t="shared" si="0"/>
        <v>92.907849284093786</v>
      </c>
      <c r="L14" s="66">
        <v>2.6147178577909695</v>
      </c>
      <c r="M14" s="67">
        <v>0</v>
      </c>
      <c r="N14" s="67">
        <v>0</v>
      </c>
      <c r="O14" s="68">
        <v>106.62468464220903</v>
      </c>
      <c r="P14" s="69">
        <f>SUM(L14:O14)</f>
        <v>109.2394025</v>
      </c>
      <c r="Q14" s="66">
        <v>1.8953734732245797</v>
      </c>
      <c r="R14" s="67">
        <v>0</v>
      </c>
      <c r="S14" s="67">
        <v>0</v>
      </c>
      <c r="T14" s="798">
        <v>138.136</v>
      </c>
      <c r="U14" s="69">
        <f>SUM(Q14:T14)</f>
        <v>140.03137347322456</v>
      </c>
      <c r="V14" s="66">
        <v>2.8</v>
      </c>
      <c r="W14" s="67">
        <v>5.2</v>
      </c>
      <c r="X14" s="67">
        <v>0</v>
      </c>
      <c r="Y14" s="68">
        <v>131.82140386472935</v>
      </c>
      <c r="Z14" s="69">
        <f>SUM(V14:Y14)</f>
        <v>139.82140386472935</v>
      </c>
      <c r="AA14" s="66">
        <v>2.7999999999999994</v>
      </c>
      <c r="AB14" s="67">
        <v>5.2</v>
      </c>
      <c r="AC14" s="67">
        <v>0</v>
      </c>
      <c r="AD14" s="68">
        <v>121.91421426795452</v>
      </c>
      <c r="AE14" s="69">
        <f>SUM(AA14:AD14)</f>
        <v>129.91421426795452</v>
      </c>
      <c r="AF14" s="66">
        <v>2.8000000000000003</v>
      </c>
      <c r="AG14" s="67">
        <v>5.2</v>
      </c>
      <c r="AH14" s="67">
        <v>0</v>
      </c>
      <c r="AI14" s="68">
        <v>104.52197197526334</v>
      </c>
      <c r="AJ14" s="69">
        <f>SUM(AF14:AI14)</f>
        <v>112.52197197526334</v>
      </c>
      <c r="AK14" s="66">
        <v>2.8000000000000003</v>
      </c>
      <c r="AL14" s="67">
        <v>5.2</v>
      </c>
      <c r="AM14" s="67">
        <v>0</v>
      </c>
      <c r="AN14" s="68">
        <v>101.97230433749249</v>
      </c>
      <c r="AO14" s="69">
        <f>SUM(AK14:AN14)</f>
        <v>109.97230433749249</v>
      </c>
      <c r="AP14" s="66">
        <v>2.7999999999999994</v>
      </c>
      <c r="AQ14" s="67">
        <v>5.2</v>
      </c>
      <c r="AR14" s="67">
        <v>0</v>
      </c>
      <c r="AS14" s="68">
        <v>102.157459441852</v>
      </c>
      <c r="AT14" s="69">
        <f>SUM(AP14:AS14)</f>
        <v>110.157459441852</v>
      </c>
      <c r="AU14" s="14"/>
      <c r="AV14" s="90"/>
      <c r="AW14" s="39"/>
      <c r="AX14" s="71"/>
      <c r="AY14" s="43">
        <f>IF(SUM(BO14:DA14)=0,0,$BO$4)</f>
        <v>0</v>
      </c>
      <c r="AZ14" s="43"/>
      <c r="BA14" s="6"/>
      <c r="BB14" s="85">
        <v>5</v>
      </c>
      <c r="BC14" s="86" t="s">
        <v>71</v>
      </c>
      <c r="BD14" s="88" t="s">
        <v>41</v>
      </c>
      <c r="BE14" s="89">
        <v>3</v>
      </c>
      <c r="BF14" s="72" t="s">
        <v>72</v>
      </c>
      <c r="BG14" s="73" t="s">
        <v>73</v>
      </c>
      <c r="BH14" s="73" t="s">
        <v>74</v>
      </c>
      <c r="BI14" s="74" t="s">
        <v>75</v>
      </c>
      <c r="BJ14" s="75" t="s">
        <v>76</v>
      </c>
      <c r="BL14" s="7"/>
      <c r="BN14" s="8"/>
      <c r="BO14" s="59"/>
      <c r="BP14" s="59"/>
      <c r="BQ14" s="59"/>
      <c r="BR14" s="59"/>
      <c r="BS14" s="60"/>
      <c r="BT14" s="59"/>
      <c r="BU14" s="59"/>
      <c r="BV14" s="59"/>
      <c r="BW14" s="59"/>
      <c r="BX14" s="60"/>
      <c r="BY14" s="59"/>
      <c r="BZ14" s="59"/>
      <c r="CA14" s="59"/>
      <c r="CB14" s="59"/>
      <c r="CC14" s="60"/>
      <c r="CD14" s="59"/>
      <c r="CE14" s="59"/>
      <c r="CF14" s="59"/>
      <c r="CG14" s="59"/>
      <c r="CH14" s="60"/>
      <c r="CI14" s="59"/>
      <c r="CJ14" s="59"/>
      <c r="CK14" s="59"/>
      <c r="CL14" s="59"/>
      <c r="CM14" s="60"/>
      <c r="CN14" s="59"/>
      <c r="CO14" s="59"/>
      <c r="CP14" s="59"/>
      <c r="CQ14" s="59"/>
      <c r="CR14" s="60"/>
      <c r="CS14" s="59"/>
      <c r="CT14" s="59"/>
      <c r="CU14" s="59"/>
      <c r="CV14" s="59"/>
      <c r="CW14" s="60"/>
      <c r="CX14" s="59"/>
      <c r="CY14" s="59"/>
      <c r="CZ14" s="59"/>
      <c r="DA14" s="59"/>
      <c r="DB14" s="60"/>
      <c r="DC14" s="7"/>
      <c r="DD14" s="6"/>
      <c r="DE14" s="6"/>
      <c r="DF14" s="7"/>
      <c r="DG14" s="14"/>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7"/>
    </row>
    <row r="15" spans="2:152" x14ac:dyDescent="0.25">
      <c r="B15" s="62">
        <f>+B14+1</f>
        <v>6</v>
      </c>
      <c r="C15" s="63" t="s">
        <v>77</v>
      </c>
      <c r="D15" s="87"/>
      <c r="E15" s="64" t="s">
        <v>41</v>
      </c>
      <c r="F15" s="65">
        <v>3</v>
      </c>
      <c r="G15" s="66">
        <v>1.2573258777692567E-3</v>
      </c>
      <c r="H15" s="67">
        <v>3.8561352946640738E-2</v>
      </c>
      <c r="I15" s="67">
        <v>2.8476946452696477E-2</v>
      </c>
      <c r="J15" s="68">
        <v>0.20165280233039795</v>
      </c>
      <c r="K15" s="69">
        <f t="shared" si="0"/>
        <v>0.26994842760750443</v>
      </c>
      <c r="L15" s="66">
        <v>8.1055917083939306E-4</v>
      </c>
      <c r="M15" s="67">
        <v>3.2338945200667248E-2</v>
      </c>
      <c r="N15" s="67">
        <v>6.1808403344064634E-3</v>
      </c>
      <c r="O15" s="68">
        <v>0.16413086165557883</v>
      </c>
      <c r="P15" s="69">
        <f>SUM(L15:O15)</f>
        <v>0.20346120636149193</v>
      </c>
      <c r="Q15" s="66">
        <v>8.4549146085834809E-4</v>
      </c>
      <c r="R15" s="67">
        <v>3.0428286486928507E-2</v>
      </c>
      <c r="S15" s="67">
        <v>6.1433690994622848E-3</v>
      </c>
      <c r="T15" s="68">
        <v>0.15943314658175137</v>
      </c>
      <c r="U15" s="69">
        <f>SUM(Q15:T15)</f>
        <v>0.1968502936290005</v>
      </c>
      <c r="V15" s="66">
        <v>8.8596231593284522E-4</v>
      </c>
      <c r="W15" s="67">
        <v>2.1513837626898215E-2</v>
      </c>
      <c r="X15" s="67">
        <v>5.1771344192254026E-3</v>
      </c>
      <c r="Y15" s="68">
        <v>0.13137441798354779</v>
      </c>
      <c r="Z15" s="69">
        <f>SUM(V15:Y15)</f>
        <v>0.15895135234560426</v>
      </c>
      <c r="AA15" s="66">
        <v>8.9254298941476753E-4</v>
      </c>
      <c r="AB15" s="67">
        <v>2.0998355723700055E-2</v>
      </c>
      <c r="AC15" s="67">
        <v>5.1231182092291933E-3</v>
      </c>
      <c r="AD15" s="68">
        <v>0.1262199489458565</v>
      </c>
      <c r="AE15" s="69">
        <f>SUM(AA15:AD15)</f>
        <v>0.15323396586820051</v>
      </c>
      <c r="AF15" s="66">
        <v>8.9510657925634092E-4</v>
      </c>
      <c r="AG15" s="67">
        <v>2.0420775448875876E-2</v>
      </c>
      <c r="AH15" s="67">
        <v>4.954046984395266E-3</v>
      </c>
      <c r="AI15" s="68">
        <v>0.11913764413692743</v>
      </c>
      <c r="AJ15" s="69">
        <f>SUM(AF15:AI15)</f>
        <v>0.14540757314945491</v>
      </c>
      <c r="AK15" s="66">
        <v>9.1189439291786958E-4</v>
      </c>
      <c r="AL15" s="67">
        <v>2.0492359995744922E-2</v>
      </c>
      <c r="AM15" s="67">
        <v>4.8262430081246477E-3</v>
      </c>
      <c r="AN15" s="68">
        <v>0.11214160834722635</v>
      </c>
      <c r="AO15" s="69">
        <f>SUM(AK15:AN15)</f>
        <v>0.13837210574401379</v>
      </c>
      <c r="AP15" s="66">
        <v>9.3829736295979508E-4</v>
      </c>
      <c r="AQ15" s="67">
        <v>2.046479121043052E-2</v>
      </c>
      <c r="AR15" s="67">
        <v>4.7906033632807831E-3</v>
      </c>
      <c r="AS15" s="68">
        <v>0.10414338140208151</v>
      </c>
      <c r="AT15" s="69">
        <f>SUM(AP15:AS15)</f>
        <v>0.13033707333875261</v>
      </c>
      <c r="AU15" s="14"/>
      <c r="AV15" s="91"/>
      <c r="AW15" s="37"/>
      <c r="AX15" s="71"/>
      <c r="AY15" s="43">
        <f>IF(SUM(BO15:DA15)=0,0,$BO$4)</f>
        <v>0</v>
      </c>
      <c r="AZ15" s="43"/>
      <c r="BA15" s="6"/>
      <c r="BB15" s="62">
        <f>+BB14+1</f>
        <v>6</v>
      </c>
      <c r="BC15" s="63" t="s">
        <v>77</v>
      </c>
      <c r="BD15" s="64" t="s">
        <v>41</v>
      </c>
      <c r="BE15" s="65">
        <v>3</v>
      </c>
      <c r="BF15" s="72" t="s">
        <v>78</v>
      </c>
      <c r="BG15" s="73" t="s">
        <v>79</v>
      </c>
      <c r="BH15" s="73" t="s">
        <v>80</v>
      </c>
      <c r="BI15" s="74" t="s">
        <v>81</v>
      </c>
      <c r="BJ15" s="75" t="s">
        <v>82</v>
      </c>
      <c r="BL15" s="7"/>
      <c r="BN15" s="8"/>
      <c r="BO15" s="59"/>
      <c r="BP15" s="59"/>
      <c r="BQ15" s="59"/>
      <c r="BR15" s="59"/>
      <c r="BS15" s="60"/>
      <c r="BT15" s="59"/>
      <c r="BU15" s="59"/>
      <c r="BV15" s="59"/>
      <c r="BW15" s="59"/>
      <c r="BX15" s="60"/>
      <c r="BY15" s="59"/>
      <c r="BZ15" s="59"/>
      <c r="CA15" s="59"/>
      <c r="CB15" s="59"/>
      <c r="CC15" s="60"/>
      <c r="CD15" s="59"/>
      <c r="CE15" s="59"/>
      <c r="CF15" s="59"/>
      <c r="CG15" s="59"/>
      <c r="CH15" s="60"/>
      <c r="CI15" s="59"/>
      <c r="CJ15" s="59"/>
      <c r="CK15" s="59"/>
      <c r="CL15" s="59"/>
      <c r="CM15" s="60"/>
      <c r="CN15" s="59"/>
      <c r="CO15" s="59"/>
      <c r="CP15" s="59"/>
      <c r="CQ15" s="59"/>
      <c r="CR15" s="60"/>
      <c r="CS15" s="59"/>
      <c r="CT15" s="59"/>
      <c r="CU15" s="59"/>
      <c r="CV15" s="59"/>
      <c r="CW15" s="60"/>
      <c r="CX15" s="59"/>
      <c r="CY15" s="59"/>
      <c r="CZ15" s="59"/>
      <c r="DA15" s="59"/>
      <c r="DB15" s="60"/>
      <c r="DC15" s="7"/>
      <c r="DD15" s="6"/>
      <c r="DE15" s="6"/>
      <c r="DF15" s="7"/>
      <c r="DG15" s="14"/>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7"/>
    </row>
    <row r="16" spans="2:152" x14ac:dyDescent="0.25">
      <c r="B16" s="62">
        <f>+B15+1</f>
        <v>7</v>
      </c>
      <c r="C16" s="63" t="s">
        <v>83</v>
      </c>
      <c r="D16" s="87"/>
      <c r="E16" s="88" t="s">
        <v>41</v>
      </c>
      <c r="F16" s="65">
        <v>3</v>
      </c>
      <c r="G16" s="66">
        <v>11.177932642542258</v>
      </c>
      <c r="H16" s="67">
        <v>6.6253956881842342</v>
      </c>
      <c r="I16" s="67">
        <v>52.363347027471292</v>
      </c>
      <c r="J16" s="68">
        <v>88.918080251577749</v>
      </c>
      <c r="K16" s="69">
        <f t="shared" si="0"/>
        <v>159.08475560977553</v>
      </c>
      <c r="L16" s="66">
        <v>13.336710202085648</v>
      </c>
      <c r="M16" s="67">
        <v>6.0234624970393487</v>
      </c>
      <c r="N16" s="67">
        <v>56.074803352644103</v>
      </c>
      <c r="O16" s="68">
        <v>71.588687811077676</v>
      </c>
      <c r="P16" s="69">
        <f>SUM(L16:O16)</f>
        <v>147.02366386284677</v>
      </c>
      <c r="Q16" s="66">
        <v>13.912769960753858</v>
      </c>
      <c r="R16" s="67">
        <v>5.6634001802651817</v>
      </c>
      <c r="S16" s="67">
        <v>55.742036472038727</v>
      </c>
      <c r="T16" s="798">
        <v>74.513000000000005</v>
      </c>
      <c r="U16" s="799">
        <f>SUM(Q16:T16)</f>
        <v>149.83120661305776</v>
      </c>
      <c r="V16" s="66">
        <v>13.219460691821997</v>
      </c>
      <c r="W16" s="67">
        <v>3.9906469423417104</v>
      </c>
      <c r="X16" s="67">
        <v>31.714740102716146</v>
      </c>
      <c r="Y16" s="68">
        <v>57.238078471796918</v>
      </c>
      <c r="Z16" s="69">
        <f>SUM(V16:Y16)</f>
        <v>106.16292620867677</v>
      </c>
      <c r="AA16" s="66">
        <v>13.990415154676478</v>
      </c>
      <c r="AB16" s="67">
        <v>4.0019615237078163</v>
      </c>
      <c r="AC16" s="67">
        <v>34.222544652827253</v>
      </c>
      <c r="AD16" s="68">
        <v>56.697942792406131</v>
      </c>
      <c r="AE16" s="69">
        <f>SUM(AA16:AD16)</f>
        <v>108.91286412361768</v>
      </c>
      <c r="AF16" s="66">
        <v>14.180096105200692</v>
      </c>
      <c r="AG16" s="67">
        <v>4.0104205765872862</v>
      </c>
      <c r="AH16" s="67">
        <v>40.348914849452996</v>
      </c>
      <c r="AI16" s="68">
        <v>53.59282607575215</v>
      </c>
      <c r="AJ16" s="69">
        <f>SUM(AF16:AI16)</f>
        <v>112.13225760699312</v>
      </c>
      <c r="AK16" s="66">
        <v>14.937137277577888</v>
      </c>
      <c r="AL16" s="67">
        <v>4.1920928459603575</v>
      </c>
      <c r="AM16" s="67">
        <v>41.854577079492493</v>
      </c>
      <c r="AN16" s="68">
        <v>50.8600680769866</v>
      </c>
      <c r="AO16" s="69">
        <f>SUM(AK16:AN16)</f>
        <v>111.84387528001733</v>
      </c>
      <c r="AP16" s="66">
        <v>16.28892591365662</v>
      </c>
      <c r="AQ16" s="67">
        <v>4.3040994877763552</v>
      </c>
      <c r="AR16" s="67">
        <v>42.24504596274933</v>
      </c>
      <c r="AS16" s="68">
        <v>46.838618805360795</v>
      </c>
      <c r="AT16" s="69">
        <f>SUM(AP16:AS16)</f>
        <v>109.67669016954309</v>
      </c>
      <c r="AU16" s="14"/>
      <c r="AV16" s="91"/>
      <c r="AW16" s="37"/>
      <c r="AX16" s="71"/>
      <c r="AY16" s="43">
        <f>IF(SUM(BO16:DA16)=0,0,$BO$4)</f>
        <v>0</v>
      </c>
      <c r="AZ16" s="43"/>
      <c r="BA16" s="6"/>
      <c r="BB16" s="62">
        <f>+BB15+1</f>
        <v>7</v>
      </c>
      <c r="BC16" s="63" t="s">
        <v>83</v>
      </c>
      <c r="BD16" s="88" t="s">
        <v>41</v>
      </c>
      <c r="BE16" s="65">
        <v>3</v>
      </c>
      <c r="BF16" s="72" t="s">
        <v>84</v>
      </c>
      <c r="BG16" s="73" t="s">
        <v>85</v>
      </c>
      <c r="BH16" s="73" t="s">
        <v>86</v>
      </c>
      <c r="BI16" s="74" t="s">
        <v>87</v>
      </c>
      <c r="BJ16" s="75" t="s">
        <v>88</v>
      </c>
      <c r="BL16" s="7"/>
      <c r="BN16" s="8"/>
      <c r="BO16" s="59"/>
      <c r="BP16" s="59"/>
      <c r="BQ16" s="59"/>
      <c r="BR16" s="59"/>
      <c r="BS16" s="60"/>
      <c r="BT16" s="59"/>
      <c r="BU16" s="59"/>
      <c r="BV16" s="59"/>
      <c r="BW16" s="59"/>
      <c r="BX16" s="60"/>
      <c r="BY16" s="59"/>
      <c r="BZ16" s="59"/>
      <c r="CA16" s="59"/>
      <c r="CB16" s="59"/>
      <c r="CC16" s="60"/>
      <c r="CD16" s="59"/>
      <c r="CE16" s="59"/>
      <c r="CF16" s="59"/>
      <c r="CG16" s="59"/>
      <c r="CH16" s="60"/>
      <c r="CI16" s="59"/>
      <c r="CJ16" s="59"/>
      <c r="CK16" s="59"/>
      <c r="CL16" s="59"/>
      <c r="CM16" s="60"/>
      <c r="CN16" s="59"/>
      <c r="CO16" s="59"/>
      <c r="CP16" s="59"/>
      <c r="CQ16" s="59"/>
      <c r="CR16" s="60"/>
      <c r="CS16" s="59"/>
      <c r="CT16" s="59"/>
      <c r="CU16" s="59"/>
      <c r="CV16" s="59"/>
      <c r="CW16" s="60"/>
      <c r="CX16" s="59"/>
      <c r="CY16" s="59"/>
      <c r="CZ16" s="59"/>
      <c r="DA16" s="59"/>
      <c r="DB16" s="60"/>
      <c r="DC16" s="7"/>
      <c r="DD16" s="6"/>
      <c r="DE16" s="6"/>
      <c r="DF16" s="7"/>
      <c r="DG16" s="14"/>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7"/>
    </row>
    <row r="17" spans="2:152" x14ac:dyDescent="0.25">
      <c r="B17" s="62">
        <f>+B16+1</f>
        <v>8</v>
      </c>
      <c r="C17" s="63" t="s">
        <v>89</v>
      </c>
      <c r="D17" s="64"/>
      <c r="E17" s="64" t="s">
        <v>41</v>
      </c>
      <c r="F17" s="65">
        <v>3</v>
      </c>
      <c r="G17" s="66">
        <v>4.6782396728330822</v>
      </c>
      <c r="H17" s="67">
        <v>2.9021735363692294</v>
      </c>
      <c r="I17" s="67">
        <v>4.2875356171797403</v>
      </c>
      <c r="J17" s="68">
        <v>37.139903367519928</v>
      </c>
      <c r="K17" s="69">
        <f t="shared" si="0"/>
        <v>49.007852193901982</v>
      </c>
      <c r="L17" s="66">
        <v>4.7772844174456752</v>
      </c>
      <c r="M17" s="67">
        <v>2.9673384577949671</v>
      </c>
      <c r="N17" s="67">
        <v>4.3753113664779733</v>
      </c>
      <c r="O17" s="68">
        <v>37.850772788588067</v>
      </c>
      <c r="P17" s="69">
        <f>SUM(L17:O17)</f>
        <v>49.970707030306684</v>
      </c>
      <c r="Q17" s="66">
        <v>4.8789696140903835</v>
      </c>
      <c r="R17" s="67">
        <v>3.0331962511361876</v>
      </c>
      <c r="S17" s="67">
        <v>4.4652521189346155</v>
      </c>
      <c r="T17" s="68">
        <v>38.694573429577623</v>
      </c>
      <c r="U17" s="69">
        <f>SUM(Q17:T17)</f>
        <v>51.071991413738814</v>
      </c>
      <c r="V17" s="66">
        <v>4.6981201801443744</v>
      </c>
      <c r="W17" s="67">
        <v>2.9211763248728322</v>
      </c>
      <c r="X17" s="67">
        <v>4.2995073055812396</v>
      </c>
      <c r="Y17" s="68">
        <v>37.26705821750965</v>
      </c>
      <c r="Z17" s="69">
        <f>SUM(V17:Y17)</f>
        <v>49.185862028108097</v>
      </c>
      <c r="AA17" s="66">
        <v>5.8269204315885856</v>
      </c>
      <c r="AB17" s="67">
        <v>3.6229614092165354</v>
      </c>
      <c r="AC17" s="67">
        <v>5.3328311071407368</v>
      </c>
      <c r="AD17" s="68">
        <v>46.220182400658281</v>
      </c>
      <c r="AE17" s="69">
        <f>SUM(AA17:AD17)</f>
        <v>61.002895348604142</v>
      </c>
      <c r="AF17" s="66">
        <v>5.8194577316253469</v>
      </c>
      <c r="AG17" s="67">
        <v>3.6183734703404458</v>
      </c>
      <c r="AH17" s="67">
        <v>5.3259764728425552</v>
      </c>
      <c r="AI17" s="68">
        <v>46.16188514646457</v>
      </c>
      <c r="AJ17" s="69">
        <f>SUM(AF17:AI17)</f>
        <v>60.925692821272918</v>
      </c>
      <c r="AK17" s="66">
        <v>5.8132308701031983</v>
      </c>
      <c r="AL17" s="67">
        <v>3.6145231337411858</v>
      </c>
      <c r="AM17" s="67">
        <v>5.3202674040629807</v>
      </c>
      <c r="AN17" s="68">
        <v>46.112862673533741</v>
      </c>
      <c r="AO17" s="69">
        <f>SUM(AK17:AN17)</f>
        <v>60.860884081441107</v>
      </c>
      <c r="AP17" s="66">
        <v>6.3740104113786966</v>
      </c>
      <c r="AQ17" s="67">
        <v>3.9631985668641718</v>
      </c>
      <c r="AR17" s="67">
        <v>5.833591779149363</v>
      </c>
      <c r="AS17" s="68">
        <v>50.561230576009322</v>
      </c>
      <c r="AT17" s="69">
        <f>SUM(AP17:AS17)</f>
        <v>66.732031333401551</v>
      </c>
      <c r="AU17" s="14"/>
      <c r="AV17" s="92"/>
      <c r="AW17" s="93"/>
      <c r="AX17" s="94"/>
      <c r="AY17" s="43">
        <f>IF(SUM(BO17:DA17)=0,0,$BO$4)</f>
        <v>0</v>
      </c>
      <c r="AZ17" s="43"/>
      <c r="BA17" s="6"/>
      <c r="BB17" s="62">
        <f>+BB16+1</f>
        <v>8</v>
      </c>
      <c r="BC17" s="63" t="s">
        <v>89</v>
      </c>
      <c r="BD17" s="64" t="s">
        <v>41</v>
      </c>
      <c r="BE17" s="65">
        <v>3</v>
      </c>
      <c r="BF17" s="72" t="s">
        <v>90</v>
      </c>
      <c r="BG17" s="73" t="s">
        <v>91</v>
      </c>
      <c r="BH17" s="73" t="s">
        <v>92</v>
      </c>
      <c r="BI17" s="74" t="s">
        <v>93</v>
      </c>
      <c r="BJ17" s="75" t="s">
        <v>94</v>
      </c>
      <c r="BL17" s="7"/>
      <c r="BN17" s="8"/>
      <c r="BO17" s="59"/>
      <c r="BP17" s="59"/>
      <c r="BQ17" s="59"/>
      <c r="BR17" s="59"/>
      <c r="BS17" s="60"/>
      <c r="BT17" s="59"/>
      <c r="BU17" s="59"/>
      <c r="BV17" s="59"/>
      <c r="BW17" s="59"/>
      <c r="BX17" s="60"/>
      <c r="BY17" s="59"/>
      <c r="BZ17" s="59"/>
      <c r="CA17" s="59"/>
      <c r="CB17" s="59"/>
      <c r="CC17" s="60"/>
      <c r="CD17" s="59"/>
      <c r="CE17" s="59"/>
      <c r="CF17" s="59"/>
      <c r="CG17" s="59"/>
      <c r="CH17" s="60"/>
      <c r="CI17" s="59"/>
      <c r="CJ17" s="59"/>
      <c r="CK17" s="59"/>
      <c r="CL17" s="59"/>
      <c r="CM17" s="60"/>
      <c r="CN17" s="59"/>
      <c r="CO17" s="59"/>
      <c r="CP17" s="59"/>
      <c r="CQ17" s="59"/>
      <c r="CR17" s="60"/>
      <c r="CS17" s="59"/>
      <c r="CT17" s="59"/>
      <c r="CU17" s="59"/>
      <c r="CV17" s="59"/>
      <c r="CW17" s="60"/>
      <c r="CX17" s="59"/>
      <c r="CY17" s="59"/>
      <c r="CZ17" s="59"/>
      <c r="DA17" s="59"/>
      <c r="DB17" s="60"/>
      <c r="DC17" s="7"/>
      <c r="DD17" s="6"/>
      <c r="DE17" s="6"/>
      <c r="DF17" s="7"/>
      <c r="DG17" s="14"/>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7"/>
    </row>
    <row r="18" spans="2:152" ht="15.75" thickBot="1" x14ac:dyDescent="0.3">
      <c r="B18" s="95">
        <f>+B17+1</f>
        <v>9</v>
      </c>
      <c r="C18" s="96" t="s">
        <v>95</v>
      </c>
      <c r="D18" s="97"/>
      <c r="E18" s="97" t="s">
        <v>41</v>
      </c>
      <c r="F18" s="98">
        <v>3</v>
      </c>
      <c r="G18" s="99">
        <f>SUM(G9:G12,G14:G17)</f>
        <v>43.858224193744014</v>
      </c>
      <c r="H18" s="100">
        <f>SUM(H9:H12,H14:H17)</f>
        <v>21.162249017864998</v>
      </c>
      <c r="I18" s="101">
        <f>SUM(I9:I12,I14:I17)</f>
        <v>65.140506288490229</v>
      </c>
      <c r="J18" s="102">
        <f>SUM(J9:J12,J14:J17)</f>
        <v>246.53024625062375</v>
      </c>
      <c r="K18" s="103">
        <f t="shared" si="0"/>
        <v>376.69122575072299</v>
      </c>
      <c r="L18" s="99">
        <f>SUM(L9:L12,L14:L17)</f>
        <v>45.659558227295825</v>
      </c>
      <c r="M18" s="100">
        <f>SUM(M9:M12,M14:M17)</f>
        <v>20.148983975975483</v>
      </c>
      <c r="N18" s="101">
        <f>SUM(N9:N12,N14:N17)</f>
        <v>72.028273356097202</v>
      </c>
      <c r="O18" s="102">
        <f>SUM(O9:O12,O14:O17)</f>
        <v>248.37236678371266</v>
      </c>
      <c r="P18" s="103">
        <f>SUM(L18:O18)</f>
        <v>386.20918234308118</v>
      </c>
      <c r="Q18" s="99">
        <f>SUM(Q9:Q12,Q14:Q17)</f>
        <v>46.170581479320475</v>
      </c>
      <c r="R18" s="100">
        <f>SUM(R9:R12,R14:R17)</f>
        <v>21.61178902650181</v>
      </c>
      <c r="S18" s="101">
        <f>SUM(S9:S12,S14:S17)</f>
        <v>71.81543982921805</v>
      </c>
      <c r="T18" s="102">
        <f>SUM(T9:T12,T14:T17)</f>
        <v>284.56557469226027</v>
      </c>
      <c r="U18" s="103">
        <f>SUM(Q18:T18)</f>
        <v>424.16338502730059</v>
      </c>
      <c r="V18" s="99">
        <f>SUM(V9:V12,V14:V17)</f>
        <v>45.7106569855179</v>
      </c>
      <c r="W18" s="100">
        <f>SUM(W9:W12,W14:W17)</f>
        <v>24.103671899081895</v>
      </c>
      <c r="X18" s="101">
        <f>SUM(X9:X12,X14:X17)</f>
        <v>47.467930998386301</v>
      </c>
      <c r="Y18" s="102">
        <f>SUM(Y9:Y12,Y14:Y17)</f>
        <v>258.72237897037195</v>
      </c>
      <c r="Z18" s="103">
        <f>SUM(V18:Y18)</f>
        <v>376.00463885335807</v>
      </c>
      <c r="AA18" s="99">
        <f>SUM(AA9:AA12,AA14:AA17)</f>
        <v>47.429316186910512</v>
      </c>
      <c r="AB18" s="100">
        <f>SUM(AB9:AB12,AB14:AB17)</f>
        <v>24.964914050286779</v>
      </c>
      <c r="AC18" s="101">
        <f>SUM(AC9:AC12,AC14:AC17)</f>
        <v>50.656842273546509</v>
      </c>
      <c r="AD18" s="102">
        <f>SUM(AD9:AD12,AD14:AD17)</f>
        <v>257.77044147368622</v>
      </c>
      <c r="AE18" s="103">
        <f>SUM(AA18:AD18)</f>
        <v>380.82151398443</v>
      </c>
      <c r="AF18" s="99">
        <f>SUM(AF9:AF12,AF14:AF17)</f>
        <v>47.276203162376952</v>
      </c>
      <c r="AG18" s="100">
        <f>SUM(AG9:AG12,AG14:AG17)</f>
        <v>24.701208420345097</v>
      </c>
      <c r="AH18" s="101">
        <f>SUM(AH9:AH12,AH14:AH17)</f>
        <v>56.111156367002714</v>
      </c>
      <c r="AI18" s="102">
        <f>SUM(AI9:AI12,AI14:AI17)</f>
        <v>236.22394251154662</v>
      </c>
      <c r="AJ18" s="103">
        <f>SUM(AF18:AI18)</f>
        <v>364.31251046127136</v>
      </c>
      <c r="AK18" s="99">
        <f>SUM(AK9:AK12,AK14:AK17)</f>
        <v>47.695195179976281</v>
      </c>
      <c r="AL18" s="100">
        <f>SUM(AL9:AL12,AL14:AL17)</f>
        <v>24.359908895519766</v>
      </c>
      <c r="AM18" s="101">
        <f>SUM(AM9:AM12,AM14:AM17)</f>
        <v>56.8937696234483</v>
      </c>
      <c r="AN18" s="102">
        <f>SUM(AN9:AN12,AN14:AN17)</f>
        <v>229.47166721084238</v>
      </c>
      <c r="AO18" s="103">
        <f>SUM(AK18:AN18)</f>
        <v>358.42054090978672</v>
      </c>
      <c r="AP18" s="99">
        <f>SUM(AP9:AP12,AP14:AP17)</f>
        <v>49.504922576936941</v>
      </c>
      <c r="AQ18" s="100">
        <f>SUM(AQ9:AQ12,AQ14:AQ17)</f>
        <v>24.955756321809968</v>
      </c>
      <c r="AR18" s="101">
        <f>SUM(AR9:AR12,AR14:AR17)</f>
        <v>57.864055175278942</v>
      </c>
      <c r="AS18" s="102">
        <f>SUM(AS9:AS12,AS14:AS17)</f>
        <v>230.2206852690951</v>
      </c>
      <c r="AT18" s="103">
        <f>SUM(AP18:AS18)</f>
        <v>362.54541934312095</v>
      </c>
      <c r="AU18" s="14"/>
      <c r="AV18" s="104" t="s">
        <v>96</v>
      </c>
      <c r="AW18" s="105"/>
      <c r="AX18" s="94"/>
      <c r="AY18" s="43"/>
      <c r="AZ18" s="43"/>
      <c r="BA18" s="6"/>
      <c r="BB18" s="95">
        <f>+BB17+1</f>
        <v>9</v>
      </c>
      <c r="BC18" s="96" t="s">
        <v>95</v>
      </c>
      <c r="BD18" s="97" t="s">
        <v>41</v>
      </c>
      <c r="BE18" s="98">
        <v>3</v>
      </c>
      <c r="BF18" s="106" t="s">
        <v>97</v>
      </c>
      <c r="BG18" s="107" t="s">
        <v>98</v>
      </c>
      <c r="BH18" s="108" t="s">
        <v>99</v>
      </c>
      <c r="BI18" s="109" t="s">
        <v>100</v>
      </c>
      <c r="BJ18" s="110" t="s">
        <v>101</v>
      </c>
      <c r="BL18" s="7"/>
      <c r="BN18" s="8"/>
      <c r="BO18" s="36"/>
      <c r="BP18" s="36"/>
      <c r="BQ18" s="36"/>
      <c r="BR18" s="36"/>
      <c r="BS18" s="38"/>
      <c r="BT18" s="36"/>
      <c r="BU18" s="36"/>
      <c r="BV18" s="36"/>
      <c r="BW18" s="36"/>
      <c r="BX18" s="38"/>
      <c r="BY18" s="36"/>
      <c r="BZ18" s="36"/>
      <c r="CA18" s="36"/>
      <c r="CB18" s="36"/>
      <c r="CC18" s="38"/>
      <c r="CD18" s="36"/>
      <c r="CE18" s="36"/>
      <c r="CF18" s="36"/>
      <c r="CG18" s="36"/>
      <c r="CH18" s="38"/>
      <c r="CI18" s="36"/>
      <c r="CJ18" s="36"/>
      <c r="CK18" s="36"/>
      <c r="CL18" s="36"/>
      <c r="CM18" s="38"/>
      <c r="CN18" s="36"/>
      <c r="CO18" s="36"/>
      <c r="CP18" s="36"/>
      <c r="CQ18" s="36"/>
      <c r="CR18" s="38"/>
      <c r="CS18" s="36"/>
      <c r="CT18" s="36"/>
      <c r="CU18" s="36"/>
      <c r="CV18" s="36"/>
      <c r="CW18" s="38"/>
      <c r="CX18" s="36"/>
      <c r="CY18" s="36"/>
      <c r="CZ18" s="36"/>
      <c r="DA18" s="36"/>
      <c r="DB18" s="60"/>
      <c r="DC18" s="7"/>
      <c r="DD18" s="6"/>
      <c r="DE18" s="6"/>
      <c r="DF18" s="7"/>
      <c r="DG18" s="14"/>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84"/>
      <c r="EV18" s="7"/>
    </row>
    <row r="19" spans="2:152" ht="15.75" thickBot="1" x14ac:dyDescent="0.3">
      <c r="B19" s="111"/>
      <c r="C19" s="111"/>
      <c r="D19" s="112"/>
      <c r="E19" s="113"/>
      <c r="F19" s="113"/>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4"/>
      <c r="AV19" s="115"/>
      <c r="AW19" s="115"/>
      <c r="AX19" s="115"/>
      <c r="AY19" s="43"/>
      <c r="AZ19" s="43"/>
      <c r="BA19" s="6"/>
      <c r="BB19" s="111"/>
      <c r="BC19" s="111"/>
      <c r="BD19" s="113"/>
      <c r="BE19" s="113"/>
      <c r="BF19" s="116"/>
      <c r="BG19" s="116"/>
      <c r="BH19" s="116"/>
      <c r="BI19" s="116"/>
      <c r="BJ19" s="116"/>
      <c r="BL19" s="7"/>
      <c r="BN19" s="8"/>
      <c r="BO19" s="36"/>
      <c r="BP19" s="36"/>
      <c r="BQ19" s="36"/>
      <c r="BR19" s="36"/>
      <c r="BS19" s="38"/>
      <c r="BT19" s="36"/>
      <c r="BU19" s="36"/>
      <c r="BV19" s="36"/>
      <c r="BW19" s="36"/>
      <c r="BX19" s="38"/>
      <c r="BY19" s="36"/>
      <c r="BZ19" s="36"/>
      <c r="CA19" s="36"/>
      <c r="CB19" s="36"/>
      <c r="CC19" s="38"/>
      <c r="CD19" s="36"/>
      <c r="CE19" s="36"/>
      <c r="CF19" s="36"/>
      <c r="CG19" s="36"/>
      <c r="CH19" s="38"/>
      <c r="CI19" s="36"/>
      <c r="CJ19" s="36"/>
      <c r="CK19" s="36"/>
      <c r="CL19" s="36"/>
      <c r="CM19" s="38"/>
      <c r="CN19" s="36"/>
      <c r="CO19" s="36"/>
      <c r="CP19" s="36"/>
      <c r="CQ19" s="36"/>
      <c r="CR19" s="38"/>
      <c r="CS19" s="36"/>
      <c r="CT19" s="36"/>
      <c r="CU19" s="36"/>
      <c r="CV19" s="36"/>
      <c r="CW19" s="38"/>
      <c r="CX19" s="36"/>
      <c r="CY19" s="36"/>
      <c r="CZ19" s="36"/>
      <c r="DA19" s="36"/>
      <c r="DB19" s="60"/>
      <c r="DC19" s="7"/>
      <c r="DD19" s="6"/>
      <c r="DE19" s="6"/>
      <c r="DF19" s="7"/>
      <c r="DG19" s="14"/>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84"/>
      <c r="EV19" s="7"/>
    </row>
    <row r="20" spans="2:152" x14ac:dyDescent="0.25">
      <c r="B20" s="44">
        <f>+B18+1</f>
        <v>10</v>
      </c>
      <c r="C20" s="45" t="s">
        <v>102</v>
      </c>
      <c r="D20" s="46"/>
      <c r="E20" s="46" t="s">
        <v>41</v>
      </c>
      <c r="F20" s="47">
        <v>3</v>
      </c>
      <c r="G20" s="48">
        <v>2.1789078628255911</v>
      </c>
      <c r="H20" s="49">
        <v>0.22428171801073898</v>
      </c>
      <c r="I20" s="49">
        <v>3.5355338496640139</v>
      </c>
      <c r="J20" s="117">
        <v>0.90665371582739096</v>
      </c>
      <c r="K20" s="51">
        <f t="shared" si="0"/>
        <v>6.8453771463277349</v>
      </c>
      <c r="L20" s="48">
        <v>2.1410227614796131</v>
      </c>
      <c r="M20" s="49">
        <v>0.24549485388058412</v>
      </c>
      <c r="N20" s="49">
        <v>4.0454315690734255</v>
      </c>
      <c r="O20" s="117">
        <v>1.1175367226579136</v>
      </c>
      <c r="P20" s="51">
        <f>SUM(L20:O20)</f>
        <v>7.5494859070915359</v>
      </c>
      <c r="Q20" s="795">
        <v>1.7790000000000001</v>
      </c>
      <c r="R20" s="796">
        <v>0.182</v>
      </c>
      <c r="S20" s="796">
        <v>1.784</v>
      </c>
      <c r="T20" s="797">
        <v>2.8719999999999999</v>
      </c>
      <c r="U20" s="51">
        <f>SUM(Q20:T20)</f>
        <v>6.617</v>
      </c>
      <c r="V20" s="48">
        <v>2.1948634535368385</v>
      </c>
      <c r="W20" s="49">
        <v>0.27563020884100198</v>
      </c>
      <c r="X20" s="49">
        <v>4.0990599035636635</v>
      </c>
      <c r="Y20" s="117">
        <v>1.1159259287806873</v>
      </c>
      <c r="Z20" s="51">
        <f>SUM(V20:Y20)</f>
        <v>7.6854794947221912</v>
      </c>
      <c r="AA20" s="48">
        <v>2.2807039848639632</v>
      </c>
      <c r="AB20" s="49">
        <v>0.29508435716922277</v>
      </c>
      <c r="AC20" s="49">
        <v>4.1994857429703778</v>
      </c>
      <c r="AD20" s="117">
        <v>1.1197092611085575</v>
      </c>
      <c r="AE20" s="51">
        <f>SUM(AA20:AD20)</f>
        <v>7.894983346112121</v>
      </c>
      <c r="AF20" s="48">
        <v>2.2805135677950683</v>
      </c>
      <c r="AG20" s="49">
        <v>0.30001177379562355</v>
      </c>
      <c r="AH20" s="49">
        <v>4.2022592913290655</v>
      </c>
      <c r="AI20" s="117">
        <v>1.1233379587251437</v>
      </c>
      <c r="AJ20" s="51">
        <f>SUM(AF20:AI20)</f>
        <v>7.9061225916449009</v>
      </c>
      <c r="AK20" s="48">
        <v>2.2777197315888777</v>
      </c>
      <c r="AL20" s="49">
        <v>0.30466606101050886</v>
      </c>
      <c r="AM20" s="49">
        <v>4.2041006564719403</v>
      </c>
      <c r="AN20" s="117">
        <v>1.1267792861358146</v>
      </c>
      <c r="AO20" s="51">
        <f>SUM(AK20:AN20)</f>
        <v>7.9132657352071414</v>
      </c>
      <c r="AP20" s="48">
        <v>2.3241680278682071</v>
      </c>
      <c r="AQ20" s="49">
        <v>0.32488202948024719</v>
      </c>
      <c r="AR20" s="49">
        <v>4.2572643351894168</v>
      </c>
      <c r="AS20" s="117">
        <v>1.1301193147303725</v>
      </c>
      <c r="AT20" s="51">
        <f>SUM(AP20:AS20)</f>
        <v>8.0364337072682428</v>
      </c>
      <c r="AU20" s="14"/>
      <c r="AV20" s="90"/>
      <c r="AW20" s="39" t="s">
        <v>103</v>
      </c>
      <c r="AX20" s="71"/>
      <c r="AY20" s="43">
        <f>IF(SUM(BO20:DA20)=0,0,$BO$4)</f>
        <v>0</v>
      </c>
      <c r="AZ20" s="43">
        <f>IF(SUM(DH20:ET20)=0,0,$DH$6)</f>
        <v>0</v>
      </c>
      <c r="BA20" s="6"/>
      <c r="BB20" s="44">
        <f>+BB18+1</f>
        <v>10</v>
      </c>
      <c r="BC20" s="45" t="s">
        <v>102</v>
      </c>
      <c r="BD20" s="46" t="s">
        <v>41</v>
      </c>
      <c r="BE20" s="47">
        <v>3</v>
      </c>
      <c r="BF20" s="55" t="s">
        <v>104</v>
      </c>
      <c r="BG20" s="56" t="s">
        <v>105</v>
      </c>
      <c r="BH20" s="56" t="s">
        <v>106</v>
      </c>
      <c r="BI20" s="118" t="s">
        <v>107</v>
      </c>
      <c r="BJ20" s="58" t="s">
        <v>108</v>
      </c>
      <c r="BL20" s="7"/>
      <c r="BN20" s="8"/>
      <c r="BO20" s="59"/>
      <c r="BP20" s="59"/>
      <c r="BQ20" s="59"/>
      <c r="BR20" s="59"/>
      <c r="BS20" s="60"/>
      <c r="BT20" s="59"/>
      <c r="BU20" s="59"/>
      <c r="BV20" s="59"/>
      <c r="BW20" s="59"/>
      <c r="BX20" s="60"/>
      <c r="BY20" s="59"/>
      <c r="BZ20" s="59"/>
      <c r="CA20" s="59"/>
      <c r="CB20" s="59"/>
      <c r="CC20" s="60"/>
      <c r="CD20" s="59"/>
      <c r="CE20" s="59"/>
      <c r="CF20" s="59"/>
      <c r="CG20" s="59"/>
      <c r="CH20" s="60"/>
      <c r="CI20" s="59"/>
      <c r="CJ20" s="59"/>
      <c r="CK20" s="59"/>
      <c r="CL20" s="59"/>
      <c r="CM20" s="60"/>
      <c r="CN20" s="59"/>
      <c r="CO20" s="59"/>
      <c r="CP20" s="59"/>
      <c r="CQ20" s="59"/>
      <c r="CR20" s="60"/>
      <c r="CS20" s="59"/>
      <c r="CT20" s="59"/>
      <c r="CU20" s="59"/>
      <c r="CV20" s="59"/>
      <c r="CW20" s="60"/>
      <c r="CX20" s="59"/>
      <c r="CY20" s="59"/>
      <c r="CZ20" s="59"/>
      <c r="DA20" s="59"/>
      <c r="DB20" s="60"/>
      <c r="DC20" s="7"/>
      <c r="DD20" s="6"/>
      <c r="DE20" s="6"/>
      <c r="DF20" s="7"/>
      <c r="DG20" s="14"/>
      <c r="DH20" s="61"/>
      <c r="DI20" s="61"/>
      <c r="DJ20" s="61"/>
      <c r="DK20" s="61"/>
      <c r="DL20" s="60"/>
      <c r="DM20" s="61"/>
      <c r="DN20" s="61"/>
      <c r="DO20" s="61"/>
      <c r="DP20" s="61"/>
      <c r="DQ20" s="60"/>
      <c r="DR20" s="61"/>
      <c r="DS20" s="61"/>
      <c r="DT20" s="61"/>
      <c r="DU20" s="61"/>
      <c r="DV20" s="60"/>
      <c r="DW20" s="61"/>
      <c r="DX20" s="61"/>
      <c r="DY20" s="61"/>
      <c r="DZ20" s="61"/>
      <c r="EA20" s="60"/>
      <c r="EB20" s="61"/>
      <c r="EC20" s="61"/>
      <c r="ED20" s="61"/>
      <c r="EE20" s="61"/>
      <c r="EF20" s="60"/>
      <c r="EG20" s="61"/>
      <c r="EH20" s="61"/>
      <c r="EI20" s="61"/>
      <c r="EJ20" s="61"/>
      <c r="EK20" s="60"/>
      <c r="EL20" s="61"/>
      <c r="EM20" s="61"/>
      <c r="EN20" s="61"/>
      <c r="EO20" s="61"/>
      <c r="EP20" s="60"/>
      <c r="EQ20" s="61"/>
      <c r="ER20" s="61"/>
      <c r="ES20" s="61"/>
      <c r="ET20" s="61"/>
      <c r="EU20" s="60"/>
      <c r="EV20" s="7"/>
    </row>
    <row r="21" spans="2:152" ht="15.75" thickBot="1" x14ac:dyDescent="0.3">
      <c r="B21" s="95">
        <f>+B20+1</f>
        <v>11</v>
      </c>
      <c r="C21" s="96" t="s">
        <v>109</v>
      </c>
      <c r="D21" s="97"/>
      <c r="E21" s="97" t="s">
        <v>41</v>
      </c>
      <c r="F21" s="98">
        <v>3</v>
      </c>
      <c r="G21" s="99">
        <f>G18+G20</f>
        <v>46.037132056569604</v>
      </c>
      <c r="H21" s="101">
        <f>H18+H20</f>
        <v>21.386530735875738</v>
      </c>
      <c r="I21" s="101">
        <f>I18+I20</f>
        <v>68.676040138154249</v>
      </c>
      <c r="J21" s="102">
        <f>J18+J20</f>
        <v>247.43689996645114</v>
      </c>
      <c r="K21" s="103">
        <f t="shared" si="0"/>
        <v>383.53660289705073</v>
      </c>
      <c r="L21" s="99">
        <f>L18+L20</f>
        <v>47.800580988775437</v>
      </c>
      <c r="M21" s="101">
        <f>M18+M20</f>
        <v>20.394478829856066</v>
      </c>
      <c r="N21" s="101">
        <f>N18+N20</f>
        <v>76.073704925170631</v>
      </c>
      <c r="O21" s="102">
        <f>O18+O20</f>
        <v>249.48990350637058</v>
      </c>
      <c r="P21" s="103">
        <f>SUM(L21:O21)</f>
        <v>393.75866825017272</v>
      </c>
      <c r="Q21" s="99">
        <f>Q18+Q20</f>
        <v>47.949581479320479</v>
      </c>
      <c r="R21" s="101">
        <f>R18+R20</f>
        <v>21.793789026501809</v>
      </c>
      <c r="S21" s="101">
        <f>S18+S20</f>
        <v>73.599439829218056</v>
      </c>
      <c r="T21" s="102">
        <f>T18+T20</f>
        <v>287.43757469226028</v>
      </c>
      <c r="U21" s="103">
        <f>SUM(Q21:T21)</f>
        <v>430.78038502730061</v>
      </c>
      <c r="V21" s="99">
        <f>V18+V20</f>
        <v>47.90552043905474</v>
      </c>
      <c r="W21" s="101">
        <f>W18+W20</f>
        <v>24.379302107922896</v>
      </c>
      <c r="X21" s="101">
        <f>X18+X20</f>
        <v>51.566990901949964</v>
      </c>
      <c r="Y21" s="102">
        <f>Y18+Y20</f>
        <v>259.83830489915266</v>
      </c>
      <c r="Z21" s="103">
        <f>SUM(V21:Y21)</f>
        <v>383.69011834808026</v>
      </c>
      <c r="AA21" s="99">
        <f>AA18+AA20</f>
        <v>49.710020171774474</v>
      </c>
      <c r="AB21" s="101">
        <f>AB18+AB20</f>
        <v>25.259998407456003</v>
      </c>
      <c r="AC21" s="101">
        <f>AC18+AC20</f>
        <v>54.856328016516883</v>
      </c>
      <c r="AD21" s="102">
        <f>AD18+AD20</f>
        <v>258.89015073479476</v>
      </c>
      <c r="AE21" s="103">
        <f>SUM(AA21:AD21)</f>
        <v>388.7164973305421</v>
      </c>
      <c r="AF21" s="99">
        <f>AF18+AF20</f>
        <v>49.55671673017202</v>
      </c>
      <c r="AG21" s="101">
        <f>AG18+AG20</f>
        <v>25.001220194140721</v>
      </c>
      <c r="AH21" s="101">
        <f>AH18+AH20</f>
        <v>60.313415658331778</v>
      </c>
      <c r="AI21" s="102">
        <f>AI18+AI20</f>
        <v>237.34728047027176</v>
      </c>
      <c r="AJ21" s="103">
        <f>SUM(AF21:AI21)</f>
        <v>372.21863305291629</v>
      </c>
      <c r="AK21" s="99">
        <f>AK18+AK20</f>
        <v>49.972914911565155</v>
      </c>
      <c r="AL21" s="101">
        <f>AL18+AL20</f>
        <v>24.664574956530274</v>
      </c>
      <c r="AM21" s="101">
        <f>AM18+AM20</f>
        <v>61.097870279920244</v>
      </c>
      <c r="AN21" s="102">
        <f>AN18+AN20</f>
        <v>230.5984464969782</v>
      </c>
      <c r="AO21" s="103">
        <f>SUM(AK21:AN21)</f>
        <v>366.33380664499384</v>
      </c>
      <c r="AP21" s="99">
        <f>AP18+AP20</f>
        <v>51.829090604805145</v>
      </c>
      <c r="AQ21" s="101">
        <f>AQ18+AQ20</f>
        <v>25.280638351290214</v>
      </c>
      <c r="AR21" s="101">
        <f>AR18+AR20</f>
        <v>62.121319510468361</v>
      </c>
      <c r="AS21" s="102">
        <f>AS18+AS20</f>
        <v>231.35080458382546</v>
      </c>
      <c r="AT21" s="103">
        <f>SUM(AP21:AS21)</f>
        <v>370.58185305038921</v>
      </c>
      <c r="AU21" s="14"/>
      <c r="AV21" s="104" t="s">
        <v>110</v>
      </c>
      <c r="AW21" s="105"/>
      <c r="AX21" s="94"/>
      <c r="AY21" s="43"/>
      <c r="AZ21" s="43"/>
      <c r="BA21" s="6"/>
      <c r="BB21" s="95">
        <f>+BB20+1</f>
        <v>11</v>
      </c>
      <c r="BC21" s="96" t="s">
        <v>109</v>
      </c>
      <c r="BD21" s="97" t="s">
        <v>41</v>
      </c>
      <c r="BE21" s="98">
        <v>3</v>
      </c>
      <c r="BF21" s="106" t="s">
        <v>111</v>
      </c>
      <c r="BG21" s="108" t="s">
        <v>112</v>
      </c>
      <c r="BH21" s="108" t="s">
        <v>113</v>
      </c>
      <c r="BI21" s="109" t="s">
        <v>114</v>
      </c>
      <c r="BJ21" s="110" t="s">
        <v>115</v>
      </c>
      <c r="BL21" s="7"/>
      <c r="BN21" s="8"/>
      <c r="BO21" s="36"/>
      <c r="BP21" s="36"/>
      <c r="BQ21" s="36"/>
      <c r="BR21" s="36"/>
      <c r="BS21" s="38"/>
      <c r="BT21" s="36"/>
      <c r="BU21" s="36"/>
      <c r="BV21" s="36"/>
      <c r="BW21" s="36"/>
      <c r="BX21" s="38"/>
      <c r="BY21" s="36"/>
      <c r="BZ21" s="36"/>
      <c r="CA21" s="36"/>
      <c r="CB21" s="36"/>
      <c r="CC21" s="38"/>
      <c r="CD21" s="36"/>
      <c r="CE21" s="36"/>
      <c r="CF21" s="36"/>
      <c r="CG21" s="36"/>
      <c r="CH21" s="38"/>
      <c r="CI21" s="36"/>
      <c r="CJ21" s="36"/>
      <c r="CK21" s="36"/>
      <c r="CL21" s="36"/>
      <c r="CM21" s="38"/>
      <c r="CN21" s="36"/>
      <c r="CO21" s="36"/>
      <c r="CP21" s="36"/>
      <c r="CQ21" s="36"/>
      <c r="CR21" s="38"/>
      <c r="CS21" s="36"/>
      <c r="CT21" s="36"/>
      <c r="CU21" s="36"/>
      <c r="CV21" s="36"/>
      <c r="CW21" s="38"/>
      <c r="CX21" s="36"/>
      <c r="CY21" s="36"/>
      <c r="CZ21" s="36"/>
      <c r="DA21" s="36"/>
      <c r="DB21" s="60"/>
      <c r="DC21" s="7"/>
      <c r="DD21" s="6"/>
      <c r="DE21" s="6"/>
      <c r="DF21" s="7"/>
      <c r="DG21" s="14"/>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84"/>
      <c r="EV21" s="7"/>
    </row>
    <row r="22" spans="2:152" ht="15.75" thickBot="1" x14ac:dyDescent="0.3">
      <c r="B22" s="111"/>
      <c r="C22" s="111"/>
      <c r="D22" s="33"/>
      <c r="E22" s="33"/>
      <c r="F22" s="33"/>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4"/>
      <c r="AV22" s="120"/>
      <c r="AW22" s="120"/>
      <c r="AX22" s="120"/>
      <c r="AY22" s="43"/>
      <c r="AZ22" s="43"/>
      <c r="BA22" s="6"/>
      <c r="BB22" s="111"/>
      <c r="BC22" s="111"/>
      <c r="BD22" s="33"/>
      <c r="BE22" s="33"/>
      <c r="BF22" s="121"/>
      <c r="BG22" s="121"/>
      <c r="BH22" s="121"/>
      <c r="BI22" s="121"/>
      <c r="BJ22" s="121"/>
      <c r="BL22" s="7"/>
      <c r="BN22" s="8"/>
      <c r="BO22" s="36"/>
      <c r="BP22" s="36"/>
      <c r="BQ22" s="36"/>
      <c r="BR22" s="36"/>
      <c r="BS22" s="38"/>
      <c r="BT22" s="36"/>
      <c r="BU22" s="36"/>
      <c r="BV22" s="36"/>
      <c r="BW22" s="36"/>
      <c r="BX22" s="38"/>
      <c r="BY22" s="36"/>
      <c r="BZ22" s="36"/>
      <c r="CA22" s="36"/>
      <c r="CB22" s="36"/>
      <c r="CC22" s="38"/>
      <c r="CD22" s="36"/>
      <c r="CE22" s="36"/>
      <c r="CF22" s="36"/>
      <c r="CG22" s="36"/>
      <c r="CH22" s="38"/>
      <c r="CI22" s="36"/>
      <c r="CJ22" s="36"/>
      <c r="CK22" s="36"/>
      <c r="CL22" s="36"/>
      <c r="CM22" s="38"/>
      <c r="CN22" s="36"/>
      <c r="CO22" s="36"/>
      <c r="CP22" s="36"/>
      <c r="CQ22" s="36"/>
      <c r="CR22" s="38"/>
      <c r="CS22" s="36"/>
      <c r="CT22" s="36"/>
      <c r="CU22" s="36"/>
      <c r="CV22" s="36"/>
      <c r="CW22" s="38"/>
      <c r="CX22" s="36"/>
      <c r="CY22" s="36"/>
      <c r="CZ22" s="36"/>
      <c r="DA22" s="36"/>
      <c r="DB22" s="60"/>
      <c r="DC22" s="7"/>
      <c r="DD22" s="6"/>
      <c r="DE22" s="6"/>
      <c r="DF22" s="7"/>
      <c r="DG22" s="14"/>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84"/>
      <c r="EV22" s="7"/>
    </row>
    <row r="23" spans="2:152" ht="15.75" thickBot="1" x14ac:dyDescent="0.3">
      <c r="B23" s="40" t="s">
        <v>116</v>
      </c>
      <c r="C23" s="41" t="s">
        <v>117</v>
      </c>
      <c r="D23" s="33"/>
      <c r="E23" s="42"/>
      <c r="F23" s="4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4"/>
      <c r="AV23" s="115"/>
      <c r="AW23" s="115"/>
      <c r="AX23" s="115"/>
      <c r="AY23" s="43"/>
      <c r="AZ23" s="43"/>
      <c r="BA23" s="6"/>
      <c r="BB23" s="40" t="s">
        <v>116</v>
      </c>
      <c r="BC23" s="41" t="s">
        <v>117</v>
      </c>
      <c r="BD23" s="42"/>
      <c r="BE23" s="42"/>
      <c r="BF23" s="123"/>
      <c r="BG23" s="123"/>
      <c r="BH23" s="123"/>
      <c r="BI23" s="123"/>
      <c r="BJ23" s="123"/>
      <c r="BL23" s="124"/>
      <c r="BM23" s="125"/>
      <c r="BN23" s="125"/>
      <c r="BO23" s="36"/>
      <c r="BP23" s="36"/>
      <c r="BQ23" s="36"/>
      <c r="BR23" s="36"/>
      <c r="BS23" s="38"/>
      <c r="BT23" s="36"/>
      <c r="BU23" s="36"/>
      <c r="BV23" s="36"/>
      <c r="BW23" s="36"/>
      <c r="BX23" s="38"/>
      <c r="BY23" s="36"/>
      <c r="BZ23" s="36"/>
      <c r="CA23" s="36"/>
      <c r="CB23" s="36"/>
      <c r="CC23" s="38"/>
      <c r="CD23" s="36"/>
      <c r="CE23" s="36"/>
      <c r="CF23" s="36"/>
      <c r="CG23" s="36"/>
      <c r="CH23" s="38"/>
      <c r="CI23" s="36"/>
      <c r="CJ23" s="36"/>
      <c r="CK23" s="36"/>
      <c r="CL23" s="36"/>
      <c r="CM23" s="38"/>
      <c r="CN23" s="36"/>
      <c r="CO23" s="36"/>
      <c r="CP23" s="36"/>
      <c r="CQ23" s="36"/>
      <c r="CR23" s="38"/>
      <c r="CS23" s="36"/>
      <c r="CT23" s="36"/>
      <c r="CU23" s="36"/>
      <c r="CV23" s="36"/>
      <c r="CW23" s="38"/>
      <c r="CX23" s="36"/>
      <c r="CY23" s="36"/>
      <c r="CZ23" s="36"/>
      <c r="DA23" s="36"/>
      <c r="DB23" s="60"/>
      <c r="DC23" s="124"/>
      <c r="DD23" s="6"/>
      <c r="DE23" s="6"/>
      <c r="DF23" s="124"/>
      <c r="DG23" s="14"/>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84"/>
      <c r="EV23" s="124"/>
    </row>
    <row r="24" spans="2:152" x14ac:dyDescent="0.2">
      <c r="B24" s="44">
        <f>+B21+1</f>
        <v>12</v>
      </c>
      <c r="C24" s="45" t="s">
        <v>118</v>
      </c>
      <c r="D24" s="46"/>
      <c r="E24" s="46" t="s">
        <v>41</v>
      </c>
      <c r="F24" s="47">
        <v>3</v>
      </c>
      <c r="G24" s="48">
        <v>0</v>
      </c>
      <c r="H24" s="49">
        <v>0</v>
      </c>
      <c r="I24" s="49">
        <v>0</v>
      </c>
      <c r="J24" s="50">
        <v>0</v>
      </c>
      <c r="K24" s="126">
        <f t="shared" ref="K24:K33" si="1">SUM(G24:J24)</f>
        <v>0</v>
      </c>
      <c r="L24" s="48">
        <v>0</v>
      </c>
      <c r="M24" s="49">
        <v>0</v>
      </c>
      <c r="N24" s="49">
        <v>0</v>
      </c>
      <c r="O24" s="50">
        <v>0</v>
      </c>
      <c r="P24" s="126">
        <f t="shared" ref="P24:P33" si="2">SUM(L24:O24)</f>
        <v>0</v>
      </c>
      <c r="Q24" s="48">
        <v>0</v>
      </c>
      <c r="R24" s="49">
        <v>0</v>
      </c>
      <c r="S24" s="49">
        <v>0</v>
      </c>
      <c r="T24" s="50">
        <v>0</v>
      </c>
      <c r="U24" s="126">
        <f t="shared" ref="U24:U33" si="3">SUM(Q24:T24)</f>
        <v>0</v>
      </c>
      <c r="V24" s="48">
        <v>0</v>
      </c>
      <c r="W24" s="49">
        <v>0</v>
      </c>
      <c r="X24" s="49">
        <v>0</v>
      </c>
      <c r="Y24" s="50">
        <v>0</v>
      </c>
      <c r="Z24" s="126">
        <f t="shared" ref="Z24:Z33" si="4">SUM(V24:Y24)</f>
        <v>0</v>
      </c>
      <c r="AA24" s="48">
        <v>0</v>
      </c>
      <c r="AB24" s="49">
        <v>0</v>
      </c>
      <c r="AC24" s="49">
        <v>0</v>
      </c>
      <c r="AD24" s="50">
        <v>0</v>
      </c>
      <c r="AE24" s="126">
        <f t="shared" ref="AE24:AE33" si="5">SUM(AA24:AD24)</f>
        <v>0</v>
      </c>
      <c r="AF24" s="48">
        <v>0</v>
      </c>
      <c r="AG24" s="49">
        <v>0</v>
      </c>
      <c r="AH24" s="49">
        <v>0</v>
      </c>
      <c r="AI24" s="50">
        <v>0</v>
      </c>
      <c r="AJ24" s="126">
        <f t="shared" ref="AJ24:AJ33" si="6">SUM(AF24:AI24)</f>
        <v>0</v>
      </c>
      <c r="AK24" s="48">
        <v>0</v>
      </c>
      <c r="AL24" s="49">
        <v>0</v>
      </c>
      <c r="AM24" s="49">
        <v>0</v>
      </c>
      <c r="AN24" s="50">
        <v>0</v>
      </c>
      <c r="AO24" s="126">
        <f t="shared" ref="AO24:AO33" si="7">SUM(AK24:AN24)</f>
        <v>0</v>
      </c>
      <c r="AP24" s="48">
        <v>0</v>
      </c>
      <c r="AQ24" s="49">
        <v>0</v>
      </c>
      <c r="AR24" s="49">
        <v>0</v>
      </c>
      <c r="AS24" s="50">
        <v>0</v>
      </c>
      <c r="AT24" s="126">
        <f t="shared" ref="AT24:AT33" si="8">SUM(AP24:AS24)</f>
        <v>0</v>
      </c>
      <c r="AU24" s="111"/>
      <c r="AV24" s="90"/>
      <c r="AW24" s="39"/>
      <c r="AX24" s="71"/>
      <c r="AY24" s="43">
        <f>IF(SUM(BO24:DA24)=0,0,$BO$4)</f>
        <v>0</v>
      </c>
      <c r="AZ24" s="43"/>
      <c r="BA24" s="6"/>
      <c r="BB24" s="44">
        <f>+BB21+1</f>
        <v>12</v>
      </c>
      <c r="BC24" s="45" t="s">
        <v>118</v>
      </c>
      <c r="BD24" s="46" t="s">
        <v>41</v>
      </c>
      <c r="BE24" s="47">
        <v>3</v>
      </c>
      <c r="BF24" s="55" t="s">
        <v>119</v>
      </c>
      <c r="BG24" s="56" t="s">
        <v>120</v>
      </c>
      <c r="BH24" s="56" t="s">
        <v>121</v>
      </c>
      <c r="BI24" s="57" t="s">
        <v>122</v>
      </c>
      <c r="BJ24" s="127" t="s">
        <v>123</v>
      </c>
      <c r="BL24" s="124"/>
      <c r="BM24" s="125"/>
      <c r="BN24" s="125"/>
      <c r="BO24" s="59"/>
      <c r="BP24" s="59"/>
      <c r="BQ24" s="59"/>
      <c r="BR24" s="59"/>
      <c r="BS24" s="60"/>
      <c r="BT24" s="59"/>
      <c r="BU24" s="59"/>
      <c r="BV24" s="59"/>
      <c r="BW24" s="59"/>
      <c r="BX24" s="60"/>
      <c r="BY24" s="59"/>
      <c r="BZ24" s="59"/>
      <c r="CA24" s="59"/>
      <c r="CB24" s="59"/>
      <c r="CC24" s="60"/>
      <c r="CD24" s="59"/>
      <c r="CE24" s="59"/>
      <c r="CF24" s="59"/>
      <c r="CG24" s="59"/>
      <c r="CH24" s="60"/>
      <c r="CI24" s="59"/>
      <c r="CJ24" s="59"/>
      <c r="CK24" s="59"/>
      <c r="CL24" s="59"/>
      <c r="CM24" s="60"/>
      <c r="CN24" s="59"/>
      <c r="CO24" s="59"/>
      <c r="CP24" s="59"/>
      <c r="CQ24" s="59"/>
      <c r="CR24" s="60"/>
      <c r="CS24" s="59"/>
      <c r="CT24" s="59"/>
      <c r="CU24" s="59"/>
      <c r="CV24" s="59"/>
      <c r="CW24" s="60"/>
      <c r="CX24" s="59"/>
      <c r="CY24" s="59"/>
      <c r="CZ24" s="59"/>
      <c r="DA24" s="59"/>
      <c r="DB24" s="60"/>
      <c r="DC24" s="124"/>
      <c r="DD24" s="6"/>
      <c r="DE24" s="6"/>
      <c r="DF24" s="124"/>
      <c r="DG24" s="14"/>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124"/>
    </row>
    <row r="25" spans="2:152" x14ac:dyDescent="0.2">
      <c r="B25" s="62">
        <f t="shared" ref="B25:B33" si="9">+B24+1</f>
        <v>13</v>
      </c>
      <c r="C25" s="63" t="s">
        <v>124</v>
      </c>
      <c r="D25" s="64"/>
      <c r="E25" s="64" t="s">
        <v>41</v>
      </c>
      <c r="F25" s="65">
        <v>3</v>
      </c>
      <c r="G25" s="66">
        <v>13.575661268074613</v>
      </c>
      <c r="H25" s="67">
        <v>0.46326644742970746</v>
      </c>
      <c r="I25" s="67">
        <v>73.784507885175046</v>
      </c>
      <c r="J25" s="68">
        <v>55.029000000000003</v>
      </c>
      <c r="K25" s="128">
        <f t="shared" si="1"/>
        <v>142.85243560067937</v>
      </c>
      <c r="L25" s="66">
        <v>18.663805580000002</v>
      </c>
      <c r="M25" s="67">
        <v>0</v>
      </c>
      <c r="N25" s="67">
        <v>97.994500171250024</v>
      </c>
      <c r="O25" s="68">
        <v>49.07643192770454</v>
      </c>
      <c r="P25" s="128">
        <f t="shared" si="2"/>
        <v>165.73473767895456</v>
      </c>
      <c r="Q25" s="66">
        <v>33.421469945387798</v>
      </c>
      <c r="R25" s="67">
        <v>0</v>
      </c>
      <c r="S25" s="67">
        <v>108.79339811600374</v>
      </c>
      <c r="T25" s="68">
        <v>62.763514475615843</v>
      </c>
      <c r="U25" s="128">
        <f t="shared" si="3"/>
        <v>204.97838253700738</v>
      </c>
      <c r="V25" s="66">
        <v>8.6844187297247615</v>
      </c>
      <c r="W25" s="67">
        <v>0.51035314395108344</v>
      </c>
      <c r="X25" s="67">
        <v>37.731410811016353</v>
      </c>
      <c r="Y25" s="68">
        <v>36.004594349699346</v>
      </c>
      <c r="Z25" s="128">
        <f t="shared" si="4"/>
        <v>82.930777034391554</v>
      </c>
      <c r="AA25" s="66">
        <v>9.6004652814199272</v>
      </c>
      <c r="AB25" s="67">
        <v>0.58711651339347015</v>
      </c>
      <c r="AC25" s="67">
        <v>54.557477870840131</v>
      </c>
      <c r="AD25" s="68">
        <v>39.172985647596853</v>
      </c>
      <c r="AE25" s="128">
        <f t="shared" si="5"/>
        <v>103.91804531325039</v>
      </c>
      <c r="AF25" s="66">
        <v>12.173813293643917</v>
      </c>
      <c r="AG25" s="67">
        <v>0.48758185962940498</v>
      </c>
      <c r="AH25" s="67">
        <v>64.855608883452163</v>
      </c>
      <c r="AI25" s="68">
        <v>38.584113273290711</v>
      </c>
      <c r="AJ25" s="128">
        <f t="shared" si="6"/>
        <v>116.10111731001619</v>
      </c>
      <c r="AK25" s="66">
        <v>15.219371476863206</v>
      </c>
      <c r="AL25" s="67">
        <v>0.58108390921963793</v>
      </c>
      <c r="AM25" s="67">
        <v>59.457488154442025</v>
      </c>
      <c r="AN25" s="68">
        <v>38.691288731211152</v>
      </c>
      <c r="AO25" s="128">
        <f t="shared" si="7"/>
        <v>113.94923227173601</v>
      </c>
      <c r="AP25" s="66">
        <v>14.760404394385606</v>
      </c>
      <c r="AQ25" s="67">
        <v>0.55495646855376968</v>
      </c>
      <c r="AR25" s="67">
        <v>48.552667633028115</v>
      </c>
      <c r="AS25" s="68">
        <v>36.642709287054252</v>
      </c>
      <c r="AT25" s="128">
        <f t="shared" si="8"/>
        <v>100.51073778302174</v>
      </c>
      <c r="AU25" s="111"/>
      <c r="AV25" s="91"/>
      <c r="AW25" s="37"/>
      <c r="AX25" s="71"/>
      <c r="AY25" s="43">
        <f>IF(SUM(BO25:DA25)=0,0,$BO$4)</f>
        <v>0</v>
      </c>
      <c r="AZ25" s="43"/>
      <c r="BA25" s="6"/>
      <c r="BB25" s="62">
        <f t="shared" ref="BB25:BB33" si="10">+BB24+1</f>
        <v>13</v>
      </c>
      <c r="BC25" s="63" t="s">
        <v>124</v>
      </c>
      <c r="BD25" s="64" t="s">
        <v>41</v>
      </c>
      <c r="BE25" s="65">
        <v>3</v>
      </c>
      <c r="BF25" s="72" t="s">
        <v>125</v>
      </c>
      <c r="BG25" s="73" t="s">
        <v>126</v>
      </c>
      <c r="BH25" s="73" t="s">
        <v>127</v>
      </c>
      <c r="BI25" s="74" t="s">
        <v>128</v>
      </c>
      <c r="BJ25" s="129" t="s">
        <v>129</v>
      </c>
      <c r="BL25" s="124"/>
      <c r="BM25" s="125"/>
      <c r="BN25" s="125"/>
      <c r="BO25" s="59"/>
      <c r="BP25" s="59"/>
      <c r="BQ25" s="59"/>
      <c r="BR25" s="59"/>
      <c r="BS25" s="60"/>
      <c r="BT25" s="59"/>
      <c r="BU25" s="59"/>
      <c r="BV25" s="59"/>
      <c r="BW25" s="59"/>
      <c r="BX25" s="60"/>
      <c r="BY25" s="59"/>
      <c r="BZ25" s="59"/>
      <c r="CA25" s="59"/>
      <c r="CB25" s="59"/>
      <c r="CC25" s="60"/>
      <c r="CD25" s="59"/>
      <c r="CE25" s="59"/>
      <c r="CF25" s="59"/>
      <c r="CG25" s="59"/>
      <c r="CH25" s="60"/>
      <c r="CI25" s="59"/>
      <c r="CJ25" s="59"/>
      <c r="CK25" s="59"/>
      <c r="CL25" s="59"/>
      <c r="CM25" s="60"/>
      <c r="CN25" s="59"/>
      <c r="CO25" s="59"/>
      <c r="CP25" s="59"/>
      <c r="CQ25" s="59"/>
      <c r="CR25" s="60"/>
      <c r="CS25" s="59"/>
      <c r="CT25" s="59"/>
      <c r="CU25" s="59"/>
      <c r="CV25" s="59"/>
      <c r="CW25" s="60"/>
      <c r="CX25" s="59"/>
      <c r="CY25" s="59"/>
      <c r="CZ25" s="59"/>
      <c r="DA25" s="59"/>
      <c r="DB25" s="60"/>
      <c r="DC25" s="124"/>
      <c r="DD25" s="6"/>
      <c r="DE25" s="6"/>
      <c r="DF25" s="124"/>
      <c r="DG25" s="14"/>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124"/>
    </row>
    <row r="26" spans="2:152" x14ac:dyDescent="0.2">
      <c r="B26" s="62">
        <f t="shared" si="9"/>
        <v>14</v>
      </c>
      <c r="C26" s="63" t="s">
        <v>130</v>
      </c>
      <c r="D26" s="64"/>
      <c r="E26" s="64" t="s">
        <v>41</v>
      </c>
      <c r="F26" s="65">
        <v>3</v>
      </c>
      <c r="G26" s="66">
        <v>8.5069999999999997</v>
      </c>
      <c r="H26" s="67">
        <v>18.05</v>
      </c>
      <c r="I26" s="67">
        <v>9.7140000000000004</v>
      </c>
      <c r="J26" s="68">
        <v>49.966999999999999</v>
      </c>
      <c r="K26" s="128">
        <f t="shared" si="1"/>
        <v>86.238</v>
      </c>
      <c r="L26" s="66">
        <v>5.8999999999999997E-2</v>
      </c>
      <c r="M26" s="67">
        <v>0</v>
      </c>
      <c r="N26" s="67">
        <v>2.2650000000000001</v>
      </c>
      <c r="O26" s="68">
        <v>43.143000000000001</v>
      </c>
      <c r="P26" s="128">
        <f t="shared" si="2"/>
        <v>45.466999999999999</v>
      </c>
      <c r="Q26" s="66">
        <v>3.1E-2</v>
      </c>
      <c r="R26" s="67">
        <v>0</v>
      </c>
      <c r="S26" s="67">
        <v>3.1970000000000001</v>
      </c>
      <c r="T26" s="798">
        <v>57.274999999999999</v>
      </c>
      <c r="U26" s="128">
        <f t="shared" si="3"/>
        <v>60.503</v>
      </c>
      <c r="V26" s="66">
        <v>0.34599999999999997</v>
      </c>
      <c r="W26" s="67">
        <v>0</v>
      </c>
      <c r="X26" s="67">
        <v>9.7170000000000005</v>
      </c>
      <c r="Y26" s="68">
        <v>48.323999999999998</v>
      </c>
      <c r="Z26" s="128">
        <f t="shared" si="4"/>
        <v>58.387</v>
      </c>
      <c r="AA26" s="66">
        <v>0.35399999999999998</v>
      </c>
      <c r="AB26" s="67">
        <v>0</v>
      </c>
      <c r="AC26" s="67">
        <v>11.492000000000001</v>
      </c>
      <c r="AD26" s="68">
        <v>48.63</v>
      </c>
      <c r="AE26" s="128">
        <f t="shared" si="5"/>
        <v>60.475999999999999</v>
      </c>
      <c r="AF26" s="66">
        <v>0.36599999999999999</v>
      </c>
      <c r="AG26" s="67">
        <v>0</v>
      </c>
      <c r="AH26" s="67">
        <v>12.031000000000001</v>
      </c>
      <c r="AI26" s="68">
        <v>44.606999999999999</v>
      </c>
      <c r="AJ26" s="128">
        <f t="shared" si="6"/>
        <v>57.003999999999998</v>
      </c>
      <c r="AK26" s="66">
        <v>0.51100000000000001</v>
      </c>
      <c r="AL26" s="67">
        <v>0</v>
      </c>
      <c r="AM26" s="67">
        <v>10.25</v>
      </c>
      <c r="AN26" s="68">
        <v>43.567999999999998</v>
      </c>
      <c r="AO26" s="128">
        <f t="shared" si="7"/>
        <v>54.328999999999994</v>
      </c>
      <c r="AP26" s="66">
        <v>0.54400000000000004</v>
      </c>
      <c r="AQ26" s="67">
        <v>0</v>
      </c>
      <c r="AR26" s="67">
        <v>9.6349999999999998</v>
      </c>
      <c r="AS26" s="68">
        <v>42.765999999999998</v>
      </c>
      <c r="AT26" s="128">
        <f t="shared" si="8"/>
        <v>52.945</v>
      </c>
      <c r="AU26" s="111"/>
      <c r="AV26" s="91"/>
      <c r="AW26" s="37" t="s">
        <v>35</v>
      </c>
      <c r="AX26" s="71"/>
      <c r="AY26" s="43">
        <f>IF(SUM(BO26:DA26)=0,0,$BO$4)</f>
        <v>0</v>
      </c>
      <c r="AZ26" s="43">
        <f>IF(SUM(DH26:ET26)=0,0,$DH$7)</f>
        <v>0</v>
      </c>
      <c r="BA26" s="6"/>
      <c r="BB26" s="62">
        <f t="shared" si="10"/>
        <v>14</v>
      </c>
      <c r="BC26" s="63" t="s">
        <v>130</v>
      </c>
      <c r="BD26" s="64" t="s">
        <v>41</v>
      </c>
      <c r="BE26" s="65">
        <v>3</v>
      </c>
      <c r="BF26" s="72" t="s">
        <v>131</v>
      </c>
      <c r="BG26" s="73" t="s">
        <v>132</v>
      </c>
      <c r="BH26" s="73" t="s">
        <v>133</v>
      </c>
      <c r="BI26" s="74" t="s">
        <v>134</v>
      </c>
      <c r="BJ26" s="129" t="s">
        <v>135</v>
      </c>
      <c r="BL26" s="7"/>
      <c r="BN26" s="8"/>
      <c r="BO26" s="59"/>
      <c r="BP26" s="59"/>
      <c r="BQ26" s="59"/>
      <c r="BR26" s="59"/>
      <c r="BS26" s="60"/>
      <c r="BT26" s="59"/>
      <c r="BU26" s="59"/>
      <c r="BV26" s="59"/>
      <c r="BW26" s="59"/>
      <c r="BX26" s="60"/>
      <c r="BY26" s="59"/>
      <c r="BZ26" s="59"/>
      <c r="CA26" s="59"/>
      <c r="CB26" s="59"/>
      <c r="CC26" s="60"/>
      <c r="CD26" s="59"/>
      <c r="CE26" s="59"/>
      <c r="CF26" s="59"/>
      <c r="CG26" s="59"/>
      <c r="CH26" s="60"/>
      <c r="CI26" s="59"/>
      <c r="CJ26" s="59"/>
      <c r="CK26" s="59"/>
      <c r="CL26" s="59"/>
      <c r="CM26" s="60"/>
      <c r="CN26" s="59"/>
      <c r="CO26" s="59"/>
      <c r="CP26" s="59"/>
      <c r="CQ26" s="59"/>
      <c r="CR26" s="60"/>
      <c r="CS26" s="59"/>
      <c r="CT26" s="59"/>
      <c r="CU26" s="59"/>
      <c r="CV26" s="59"/>
      <c r="CW26" s="60"/>
      <c r="CX26" s="59"/>
      <c r="CY26" s="59"/>
      <c r="CZ26" s="59"/>
      <c r="DA26" s="59"/>
      <c r="DB26" s="60"/>
      <c r="DC26" s="7"/>
      <c r="DD26" s="6"/>
      <c r="DE26" s="6"/>
      <c r="DF26" s="7"/>
      <c r="DG26" s="14"/>
      <c r="DH26" s="61"/>
      <c r="DI26" s="61"/>
      <c r="DJ26" s="61"/>
      <c r="DK26" s="61"/>
      <c r="DL26" s="60"/>
      <c r="DM26" s="61"/>
      <c r="DN26" s="61"/>
      <c r="DO26" s="61"/>
      <c r="DP26" s="61"/>
      <c r="DQ26" s="60"/>
      <c r="DR26" s="61"/>
      <c r="DS26" s="61"/>
      <c r="DT26" s="61"/>
      <c r="DU26" s="61"/>
      <c r="DV26" s="60"/>
      <c r="DW26" s="61"/>
      <c r="DX26" s="61"/>
      <c r="DY26" s="61"/>
      <c r="DZ26" s="61"/>
      <c r="EA26" s="60"/>
      <c r="EB26" s="61"/>
      <c r="EC26" s="61"/>
      <c r="ED26" s="61"/>
      <c r="EE26" s="61"/>
      <c r="EF26" s="60"/>
      <c r="EG26" s="61"/>
      <c r="EH26" s="61"/>
      <c r="EI26" s="61"/>
      <c r="EJ26" s="61"/>
      <c r="EK26" s="60"/>
      <c r="EL26" s="61"/>
      <c r="EM26" s="61"/>
      <c r="EN26" s="61"/>
      <c r="EO26" s="61"/>
      <c r="EP26" s="60"/>
      <c r="EQ26" s="61"/>
      <c r="ER26" s="61"/>
      <c r="ES26" s="61"/>
      <c r="ET26" s="61"/>
      <c r="EU26" s="60"/>
      <c r="EV26" s="7"/>
    </row>
    <row r="27" spans="2:152" x14ac:dyDescent="0.2">
      <c r="B27" s="62">
        <f t="shared" si="9"/>
        <v>15</v>
      </c>
      <c r="C27" s="63" t="s">
        <v>136</v>
      </c>
      <c r="D27" s="64"/>
      <c r="E27" s="64" t="s">
        <v>41</v>
      </c>
      <c r="F27" s="65">
        <v>3</v>
      </c>
      <c r="G27" s="66">
        <v>17.350000000000001</v>
      </c>
      <c r="H27" s="67">
        <v>23.48</v>
      </c>
      <c r="I27" s="67">
        <v>27.16</v>
      </c>
      <c r="J27" s="68">
        <v>18.817</v>
      </c>
      <c r="K27" s="128">
        <f t="shared" si="1"/>
        <v>86.806999999999988</v>
      </c>
      <c r="L27" s="66">
        <v>22.276</v>
      </c>
      <c r="M27" s="67">
        <v>18.693999999999999</v>
      </c>
      <c r="N27" s="67">
        <v>65.221999999999994</v>
      </c>
      <c r="O27" s="68">
        <v>66.334000000000003</v>
      </c>
      <c r="P27" s="128">
        <f t="shared" si="2"/>
        <v>172.52600000000001</v>
      </c>
      <c r="Q27" s="66">
        <v>23.771999999999998</v>
      </c>
      <c r="R27" s="67">
        <v>14.335000000000001</v>
      </c>
      <c r="S27" s="67">
        <v>62.484999999999999</v>
      </c>
      <c r="T27" s="68">
        <v>65.325000000000003</v>
      </c>
      <c r="U27" s="128">
        <f t="shared" si="3"/>
        <v>165.917</v>
      </c>
      <c r="V27" s="66">
        <v>9.4659999999999993</v>
      </c>
      <c r="W27" s="67">
        <v>1.2090000000000001</v>
      </c>
      <c r="X27" s="67">
        <v>33.191000000000003</v>
      </c>
      <c r="Y27" s="68">
        <v>27.084</v>
      </c>
      <c r="Z27" s="128">
        <f t="shared" si="4"/>
        <v>70.95</v>
      </c>
      <c r="AA27" s="66">
        <v>8.3949999999999996</v>
      </c>
      <c r="AB27" s="67">
        <v>1.407</v>
      </c>
      <c r="AC27" s="67">
        <v>46.057000000000002</v>
      </c>
      <c r="AD27" s="68">
        <v>31.061</v>
      </c>
      <c r="AE27" s="128">
        <f t="shared" si="5"/>
        <v>86.92</v>
      </c>
      <c r="AF27" s="66">
        <v>9.18</v>
      </c>
      <c r="AG27" s="67">
        <v>1.2090000000000001</v>
      </c>
      <c r="AH27" s="67">
        <v>53.725999999999999</v>
      </c>
      <c r="AI27" s="68">
        <v>29.416</v>
      </c>
      <c r="AJ27" s="128">
        <f t="shared" si="6"/>
        <v>93.530999999999992</v>
      </c>
      <c r="AK27" s="66">
        <v>11.282</v>
      </c>
      <c r="AL27" s="67">
        <v>0.61299999999999999</v>
      </c>
      <c r="AM27" s="67">
        <v>58.322000000000003</v>
      </c>
      <c r="AN27" s="68">
        <v>30.297999999999998</v>
      </c>
      <c r="AO27" s="128">
        <f t="shared" si="7"/>
        <v>100.515</v>
      </c>
      <c r="AP27" s="66">
        <v>13.819000000000001</v>
      </c>
      <c r="AQ27" s="67">
        <v>0.61299999999999999</v>
      </c>
      <c r="AR27" s="67">
        <v>59.959000000000003</v>
      </c>
      <c r="AS27" s="68">
        <v>33.052999999999997</v>
      </c>
      <c r="AT27" s="128">
        <f t="shared" si="8"/>
        <v>107.444</v>
      </c>
      <c r="AU27" s="111"/>
      <c r="AV27" s="92"/>
      <c r="AW27" s="37" t="s">
        <v>35</v>
      </c>
      <c r="AX27" s="94"/>
      <c r="AY27" s="43">
        <f>IF(SUM(BO27:DA27)=0,0,$BO$4)</f>
        <v>0</v>
      </c>
      <c r="AZ27" s="43">
        <f>IF(SUM(DH27:ET27)=0,0,$DH$7)</f>
        <v>0</v>
      </c>
      <c r="BA27" s="6"/>
      <c r="BB27" s="62">
        <f t="shared" si="10"/>
        <v>15</v>
      </c>
      <c r="BC27" s="63" t="s">
        <v>136</v>
      </c>
      <c r="BD27" s="64" t="s">
        <v>41</v>
      </c>
      <c r="BE27" s="65">
        <v>3</v>
      </c>
      <c r="BF27" s="72" t="s">
        <v>137</v>
      </c>
      <c r="BG27" s="73" t="s">
        <v>138</v>
      </c>
      <c r="BH27" s="73" t="s">
        <v>139</v>
      </c>
      <c r="BI27" s="74" t="s">
        <v>140</v>
      </c>
      <c r="BJ27" s="129" t="s">
        <v>141</v>
      </c>
      <c r="BL27" s="7"/>
      <c r="BN27" s="8"/>
      <c r="BO27" s="59"/>
      <c r="BP27" s="59"/>
      <c r="BQ27" s="59"/>
      <c r="BR27" s="59"/>
      <c r="BS27" s="60"/>
      <c r="BT27" s="59"/>
      <c r="BU27" s="59"/>
      <c r="BV27" s="59"/>
      <c r="BW27" s="59"/>
      <c r="BX27" s="60"/>
      <c r="BY27" s="59"/>
      <c r="BZ27" s="59"/>
      <c r="CA27" s="59"/>
      <c r="CB27" s="59"/>
      <c r="CC27" s="60"/>
      <c r="CD27" s="59"/>
      <c r="CE27" s="59"/>
      <c r="CF27" s="59"/>
      <c r="CG27" s="59"/>
      <c r="CH27" s="60"/>
      <c r="CI27" s="59"/>
      <c r="CJ27" s="59"/>
      <c r="CK27" s="59"/>
      <c r="CL27" s="59"/>
      <c r="CM27" s="60"/>
      <c r="CN27" s="59"/>
      <c r="CO27" s="59"/>
      <c r="CP27" s="59"/>
      <c r="CQ27" s="59"/>
      <c r="CR27" s="60"/>
      <c r="CS27" s="59"/>
      <c r="CT27" s="59"/>
      <c r="CU27" s="59"/>
      <c r="CV27" s="59"/>
      <c r="CW27" s="60"/>
      <c r="CX27" s="59"/>
      <c r="CY27" s="59"/>
      <c r="CZ27" s="59"/>
      <c r="DA27" s="59"/>
      <c r="DB27" s="60"/>
      <c r="DC27" s="7"/>
      <c r="DD27" s="6"/>
      <c r="DE27" s="6"/>
      <c r="DF27" s="7"/>
      <c r="DG27" s="14"/>
      <c r="DH27" s="61"/>
      <c r="DI27" s="61"/>
      <c r="DJ27" s="61"/>
      <c r="DK27" s="61"/>
      <c r="DL27" s="60"/>
      <c r="DM27" s="61"/>
      <c r="DN27" s="61"/>
      <c r="DO27" s="61"/>
      <c r="DP27" s="61"/>
      <c r="DQ27" s="60"/>
      <c r="DR27" s="61"/>
      <c r="DS27" s="61"/>
      <c r="DT27" s="61"/>
      <c r="DU27" s="61"/>
      <c r="DV27" s="60"/>
      <c r="DW27" s="61"/>
      <c r="DX27" s="61"/>
      <c r="DY27" s="61"/>
      <c r="DZ27" s="61"/>
      <c r="EA27" s="60"/>
      <c r="EB27" s="61"/>
      <c r="EC27" s="61"/>
      <c r="ED27" s="61"/>
      <c r="EE27" s="61"/>
      <c r="EF27" s="60"/>
      <c r="EG27" s="61"/>
      <c r="EH27" s="61"/>
      <c r="EI27" s="61"/>
      <c r="EJ27" s="61"/>
      <c r="EK27" s="60"/>
      <c r="EL27" s="61"/>
      <c r="EM27" s="61"/>
      <c r="EN27" s="61"/>
      <c r="EO27" s="61"/>
      <c r="EP27" s="60"/>
      <c r="EQ27" s="61"/>
      <c r="ER27" s="61"/>
      <c r="ES27" s="61"/>
      <c r="ET27" s="61"/>
      <c r="EU27" s="60"/>
      <c r="EV27" s="7"/>
    </row>
    <row r="28" spans="2:152" x14ac:dyDescent="0.2">
      <c r="B28" s="62">
        <f t="shared" si="9"/>
        <v>16</v>
      </c>
      <c r="C28" s="63" t="s">
        <v>142</v>
      </c>
      <c r="D28" s="64"/>
      <c r="E28" s="64" t="s">
        <v>41</v>
      </c>
      <c r="F28" s="65">
        <v>3</v>
      </c>
      <c r="G28" s="66">
        <v>0</v>
      </c>
      <c r="H28" s="67">
        <v>0</v>
      </c>
      <c r="I28" s="67">
        <v>0</v>
      </c>
      <c r="J28" s="68">
        <v>7.9290000000000003</v>
      </c>
      <c r="K28" s="128">
        <f t="shared" si="1"/>
        <v>7.9290000000000003</v>
      </c>
      <c r="L28" s="66">
        <v>0</v>
      </c>
      <c r="M28" s="67">
        <v>0</v>
      </c>
      <c r="N28" s="67">
        <v>0</v>
      </c>
      <c r="O28" s="68">
        <v>11.307</v>
      </c>
      <c r="P28" s="128">
        <f t="shared" si="2"/>
        <v>11.307</v>
      </c>
      <c r="Q28" s="66">
        <v>0</v>
      </c>
      <c r="R28" s="67">
        <v>0</v>
      </c>
      <c r="S28" s="67">
        <v>0</v>
      </c>
      <c r="T28" s="68">
        <v>9.5879999999999992</v>
      </c>
      <c r="U28" s="128">
        <f t="shared" si="3"/>
        <v>9.5879999999999992</v>
      </c>
      <c r="V28" s="66">
        <v>0</v>
      </c>
      <c r="W28" s="67">
        <v>0</v>
      </c>
      <c r="X28" s="67">
        <v>0</v>
      </c>
      <c r="Y28" s="68">
        <v>12.204000000000001</v>
      </c>
      <c r="Z28" s="128">
        <f t="shared" si="4"/>
        <v>12.204000000000001</v>
      </c>
      <c r="AA28" s="66">
        <v>0</v>
      </c>
      <c r="AB28" s="67">
        <v>0</v>
      </c>
      <c r="AC28" s="67">
        <v>0</v>
      </c>
      <c r="AD28" s="68">
        <v>15.547000000000001</v>
      </c>
      <c r="AE28" s="128">
        <f t="shared" si="5"/>
        <v>15.547000000000001</v>
      </c>
      <c r="AF28" s="66">
        <v>0</v>
      </c>
      <c r="AG28" s="67">
        <v>0</v>
      </c>
      <c r="AH28" s="67">
        <v>0</v>
      </c>
      <c r="AI28" s="68">
        <v>16.177</v>
      </c>
      <c r="AJ28" s="128">
        <f t="shared" si="6"/>
        <v>16.177</v>
      </c>
      <c r="AK28" s="66">
        <v>0</v>
      </c>
      <c r="AL28" s="67">
        <v>0</v>
      </c>
      <c r="AM28" s="67">
        <v>0</v>
      </c>
      <c r="AN28" s="68">
        <v>13.055999999999999</v>
      </c>
      <c r="AO28" s="128">
        <f t="shared" si="7"/>
        <v>13.055999999999999</v>
      </c>
      <c r="AP28" s="66">
        <v>0</v>
      </c>
      <c r="AQ28" s="67">
        <v>0</v>
      </c>
      <c r="AR28" s="67">
        <v>0</v>
      </c>
      <c r="AS28" s="68">
        <v>13.304</v>
      </c>
      <c r="AT28" s="128">
        <f t="shared" si="8"/>
        <v>13.304</v>
      </c>
      <c r="AU28" s="111"/>
      <c r="AV28" s="92"/>
      <c r="AW28" s="37" t="s">
        <v>35</v>
      </c>
      <c r="AX28" s="94"/>
      <c r="AY28" s="43">
        <f>IF(SUM(BO28:DA28)=0,0,$BO$4)</f>
        <v>0</v>
      </c>
      <c r="AZ28" s="43">
        <f>IF(SUM(DH28:ET28)=0,0,$DH$7)</f>
        <v>0</v>
      </c>
      <c r="BA28" s="6"/>
      <c r="BB28" s="62">
        <f t="shared" si="10"/>
        <v>16</v>
      </c>
      <c r="BC28" s="63" t="s">
        <v>142</v>
      </c>
      <c r="BD28" s="64" t="s">
        <v>41</v>
      </c>
      <c r="BE28" s="65">
        <v>3</v>
      </c>
      <c r="BF28" s="72" t="s">
        <v>143</v>
      </c>
      <c r="BG28" s="73" t="s">
        <v>144</v>
      </c>
      <c r="BH28" s="73" t="s">
        <v>145</v>
      </c>
      <c r="BI28" s="74" t="s">
        <v>146</v>
      </c>
      <c r="BJ28" s="129" t="s">
        <v>147</v>
      </c>
      <c r="BL28" s="7"/>
      <c r="BN28" s="8"/>
      <c r="BO28" s="59"/>
      <c r="BP28" s="59"/>
      <c r="BQ28" s="59"/>
      <c r="BR28" s="59"/>
      <c r="BS28" s="60"/>
      <c r="BT28" s="59"/>
      <c r="BU28" s="59"/>
      <c r="BV28" s="59"/>
      <c r="BW28" s="59"/>
      <c r="BX28" s="60"/>
      <c r="BY28" s="59"/>
      <c r="BZ28" s="59"/>
      <c r="CA28" s="59"/>
      <c r="CB28" s="59"/>
      <c r="CC28" s="60"/>
      <c r="CD28" s="59"/>
      <c r="CE28" s="59"/>
      <c r="CF28" s="59"/>
      <c r="CG28" s="59"/>
      <c r="CH28" s="60"/>
      <c r="CI28" s="59"/>
      <c r="CJ28" s="59"/>
      <c r="CK28" s="59"/>
      <c r="CL28" s="59"/>
      <c r="CM28" s="60"/>
      <c r="CN28" s="59"/>
      <c r="CO28" s="59"/>
      <c r="CP28" s="59"/>
      <c r="CQ28" s="59"/>
      <c r="CR28" s="60"/>
      <c r="CS28" s="59"/>
      <c r="CT28" s="59"/>
      <c r="CU28" s="59"/>
      <c r="CV28" s="59"/>
      <c r="CW28" s="60"/>
      <c r="CX28" s="59"/>
      <c r="CY28" s="59"/>
      <c r="CZ28" s="59"/>
      <c r="DA28" s="59"/>
      <c r="DB28" s="60"/>
      <c r="DC28" s="7"/>
      <c r="DD28" s="6"/>
      <c r="DE28" s="6"/>
      <c r="DF28" s="7"/>
      <c r="DG28" s="14"/>
      <c r="DH28" s="61"/>
      <c r="DI28" s="61"/>
      <c r="DJ28" s="61"/>
      <c r="DK28" s="61"/>
      <c r="DL28" s="60"/>
      <c r="DM28" s="61"/>
      <c r="DN28" s="61"/>
      <c r="DO28" s="61"/>
      <c r="DP28" s="61"/>
      <c r="DQ28" s="60"/>
      <c r="DR28" s="61"/>
      <c r="DS28" s="61"/>
      <c r="DT28" s="61"/>
      <c r="DU28" s="61"/>
      <c r="DV28" s="60"/>
      <c r="DW28" s="61"/>
      <c r="DX28" s="61"/>
      <c r="DY28" s="61"/>
      <c r="DZ28" s="61"/>
      <c r="EA28" s="60"/>
      <c r="EB28" s="61"/>
      <c r="EC28" s="61"/>
      <c r="ED28" s="61"/>
      <c r="EE28" s="61"/>
      <c r="EF28" s="60"/>
      <c r="EG28" s="61"/>
      <c r="EH28" s="61"/>
      <c r="EI28" s="61"/>
      <c r="EJ28" s="61"/>
      <c r="EK28" s="60"/>
      <c r="EL28" s="61"/>
      <c r="EM28" s="61"/>
      <c r="EN28" s="61"/>
      <c r="EO28" s="61"/>
      <c r="EP28" s="60"/>
      <c r="EQ28" s="61"/>
      <c r="ER28" s="61"/>
      <c r="ES28" s="61"/>
      <c r="ET28" s="61"/>
      <c r="EU28" s="60"/>
      <c r="EV28" s="7"/>
    </row>
    <row r="29" spans="2:152" x14ac:dyDescent="0.25">
      <c r="B29" s="62">
        <f t="shared" si="9"/>
        <v>17</v>
      </c>
      <c r="C29" s="63" t="s">
        <v>148</v>
      </c>
      <c r="D29" s="64"/>
      <c r="E29" s="64" t="s">
        <v>41</v>
      </c>
      <c r="F29" s="65">
        <v>3</v>
      </c>
      <c r="G29" s="130">
        <f>SUM(G24:G28)</f>
        <v>39.432661268074611</v>
      </c>
      <c r="H29" s="131">
        <f>SUM(H24:H28)</f>
        <v>41.993266447429704</v>
      </c>
      <c r="I29" s="131">
        <f>SUM(I24:I28)</f>
        <v>110.65850788517504</v>
      </c>
      <c r="J29" s="132">
        <f>SUM(J24:J28)</f>
        <v>131.74200000000002</v>
      </c>
      <c r="K29" s="128">
        <f t="shared" si="1"/>
        <v>323.82643560067936</v>
      </c>
      <c r="L29" s="130">
        <f>SUM(L24:L28)</f>
        <v>40.998805580000003</v>
      </c>
      <c r="M29" s="131">
        <f>SUM(M24:M28)</f>
        <v>18.693999999999999</v>
      </c>
      <c r="N29" s="131">
        <f>SUM(N24:N28)</f>
        <v>165.48150017125002</v>
      </c>
      <c r="O29" s="132">
        <f>SUM(O24:O28)</f>
        <v>169.86043192770452</v>
      </c>
      <c r="P29" s="128">
        <f t="shared" si="2"/>
        <v>395.03473767895457</v>
      </c>
      <c r="Q29" s="130">
        <f>SUM(Q24:Q28)</f>
        <v>57.224469945387796</v>
      </c>
      <c r="R29" s="131">
        <f>SUM(R24:R28)</f>
        <v>14.335000000000001</v>
      </c>
      <c r="S29" s="131">
        <f>SUM(S24:S28)</f>
        <v>174.47539811600376</v>
      </c>
      <c r="T29" s="132">
        <f>SUM(T24:T28)</f>
        <v>194.95151447561582</v>
      </c>
      <c r="U29" s="128">
        <f t="shared" si="3"/>
        <v>440.98638253700739</v>
      </c>
      <c r="V29" s="130">
        <f>SUM(V24:V28)</f>
        <v>18.496418729724759</v>
      </c>
      <c r="W29" s="131">
        <f>SUM(W24:W28)</f>
        <v>1.7193531439510834</v>
      </c>
      <c r="X29" s="131">
        <f>SUM(X24:X28)</f>
        <v>80.639410811016347</v>
      </c>
      <c r="Y29" s="132">
        <f>SUM(Y24:Y28)</f>
        <v>123.61659434969934</v>
      </c>
      <c r="Z29" s="128">
        <f t="shared" si="4"/>
        <v>224.47177703439152</v>
      </c>
      <c r="AA29" s="130">
        <f>SUM(AA24:AA28)</f>
        <v>18.349465281419924</v>
      </c>
      <c r="AB29" s="131">
        <f>SUM(AB24:AB28)</f>
        <v>1.9941165133934702</v>
      </c>
      <c r="AC29" s="131">
        <f>SUM(AC24:AC28)</f>
        <v>112.10647787084014</v>
      </c>
      <c r="AD29" s="132">
        <f>SUM(AD24:AD28)</f>
        <v>134.41098564759685</v>
      </c>
      <c r="AE29" s="128">
        <f t="shared" si="5"/>
        <v>266.86104531325037</v>
      </c>
      <c r="AF29" s="130">
        <f>SUM(AF24:AF28)</f>
        <v>21.719813293643917</v>
      </c>
      <c r="AG29" s="131">
        <f>SUM(AG24:AG28)</f>
        <v>1.6965818596294051</v>
      </c>
      <c r="AH29" s="131">
        <f>SUM(AH24:AH28)</f>
        <v>130.61260888345217</v>
      </c>
      <c r="AI29" s="132">
        <f>SUM(AI24:AI28)</f>
        <v>128.7841132732907</v>
      </c>
      <c r="AJ29" s="128">
        <f t="shared" si="6"/>
        <v>282.8131173100162</v>
      </c>
      <c r="AK29" s="130">
        <f>SUM(AK24:AK28)</f>
        <v>27.012371476863205</v>
      </c>
      <c r="AL29" s="131">
        <f>SUM(AL24:AL28)</f>
        <v>1.1940839092196378</v>
      </c>
      <c r="AM29" s="131">
        <f>SUM(AM24:AM28)</f>
        <v>128.02948815444202</v>
      </c>
      <c r="AN29" s="132">
        <f>SUM(AN24:AN28)</f>
        <v>125.61328873121114</v>
      </c>
      <c r="AO29" s="128">
        <f t="shared" si="7"/>
        <v>281.84923227173601</v>
      </c>
      <c r="AP29" s="130">
        <f>SUM(AP24:AP28)</f>
        <v>29.123404394385609</v>
      </c>
      <c r="AQ29" s="131">
        <f>SUM(AQ24:AQ28)</f>
        <v>1.1679564685537698</v>
      </c>
      <c r="AR29" s="131">
        <f>SUM(AR24:AR28)</f>
        <v>118.14666763302812</v>
      </c>
      <c r="AS29" s="132">
        <f>SUM(AS24:AS28)</f>
        <v>125.76570928705425</v>
      </c>
      <c r="AT29" s="128">
        <f t="shared" si="8"/>
        <v>274.20373778302178</v>
      </c>
      <c r="AU29" s="111"/>
      <c r="AV29" s="133" t="s">
        <v>149</v>
      </c>
      <c r="AW29" s="134"/>
      <c r="AX29" s="135"/>
      <c r="AY29" s="43"/>
      <c r="AZ29" s="43"/>
      <c r="BA29" s="6"/>
      <c r="BB29" s="62">
        <f t="shared" si="10"/>
        <v>17</v>
      </c>
      <c r="BC29" s="63" t="s">
        <v>148</v>
      </c>
      <c r="BD29" s="64" t="s">
        <v>41</v>
      </c>
      <c r="BE29" s="65">
        <v>3</v>
      </c>
      <c r="BF29" s="136" t="s">
        <v>150</v>
      </c>
      <c r="BG29" s="137" t="s">
        <v>151</v>
      </c>
      <c r="BH29" s="137" t="s">
        <v>152</v>
      </c>
      <c r="BI29" s="138" t="s">
        <v>153</v>
      </c>
      <c r="BJ29" s="129" t="s">
        <v>154</v>
      </c>
      <c r="BL29" s="7"/>
      <c r="BN29" s="8"/>
      <c r="BO29" s="36"/>
      <c r="BP29" s="36"/>
      <c r="BQ29" s="36"/>
      <c r="BR29" s="36"/>
      <c r="BS29" s="38"/>
      <c r="BT29" s="36"/>
      <c r="BU29" s="36"/>
      <c r="BV29" s="36"/>
      <c r="BW29" s="36"/>
      <c r="BX29" s="38"/>
      <c r="BY29" s="36"/>
      <c r="BZ29" s="36"/>
      <c r="CA29" s="36"/>
      <c r="CB29" s="36"/>
      <c r="CC29" s="38"/>
      <c r="CD29" s="36"/>
      <c r="CE29" s="36"/>
      <c r="CF29" s="36"/>
      <c r="CG29" s="36"/>
      <c r="CH29" s="38"/>
      <c r="CI29" s="36"/>
      <c r="CJ29" s="36"/>
      <c r="CK29" s="36"/>
      <c r="CL29" s="36"/>
      <c r="CM29" s="38"/>
      <c r="CN29" s="36"/>
      <c r="CO29" s="36"/>
      <c r="CP29" s="36"/>
      <c r="CQ29" s="36"/>
      <c r="CR29" s="38"/>
      <c r="CS29" s="36"/>
      <c r="CT29" s="36"/>
      <c r="CU29" s="36"/>
      <c r="CV29" s="36"/>
      <c r="CW29" s="38"/>
      <c r="CX29" s="36"/>
      <c r="CY29" s="36"/>
      <c r="CZ29" s="36"/>
      <c r="DA29" s="36"/>
      <c r="DB29" s="60"/>
      <c r="DC29" s="7"/>
      <c r="DD29" s="6"/>
      <c r="DE29" s="6"/>
      <c r="DF29" s="7"/>
      <c r="DG29" s="14"/>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84"/>
      <c r="EV29" s="7"/>
    </row>
    <row r="30" spans="2:152" x14ac:dyDescent="0.2">
      <c r="B30" s="62">
        <f t="shared" si="9"/>
        <v>18</v>
      </c>
      <c r="C30" s="63" t="s">
        <v>102</v>
      </c>
      <c r="D30" s="64"/>
      <c r="E30" s="64" t="s">
        <v>41</v>
      </c>
      <c r="F30" s="65">
        <v>3</v>
      </c>
      <c r="G30" s="66">
        <v>0</v>
      </c>
      <c r="H30" s="67">
        <v>0</v>
      </c>
      <c r="I30" s="67">
        <v>0</v>
      </c>
      <c r="J30" s="68">
        <v>0</v>
      </c>
      <c r="K30" s="128">
        <f t="shared" si="1"/>
        <v>0</v>
      </c>
      <c r="L30" s="66">
        <v>0</v>
      </c>
      <c r="M30" s="67">
        <v>0</v>
      </c>
      <c r="N30" s="67">
        <v>0</v>
      </c>
      <c r="O30" s="68">
        <v>0</v>
      </c>
      <c r="P30" s="128">
        <f t="shared" si="2"/>
        <v>0</v>
      </c>
      <c r="Q30" s="66">
        <v>0</v>
      </c>
      <c r="R30" s="67">
        <v>0</v>
      </c>
      <c r="S30" s="67">
        <v>0</v>
      </c>
      <c r="T30" s="68">
        <v>0</v>
      </c>
      <c r="U30" s="128">
        <f t="shared" si="3"/>
        <v>0</v>
      </c>
      <c r="V30" s="66">
        <v>0</v>
      </c>
      <c r="W30" s="67">
        <v>0</v>
      </c>
      <c r="X30" s="67">
        <v>0</v>
      </c>
      <c r="Y30" s="68">
        <v>0</v>
      </c>
      <c r="Z30" s="128">
        <f t="shared" si="4"/>
        <v>0</v>
      </c>
      <c r="AA30" s="66">
        <v>0</v>
      </c>
      <c r="AB30" s="67">
        <v>0</v>
      </c>
      <c r="AC30" s="67">
        <v>0</v>
      </c>
      <c r="AD30" s="68">
        <v>0</v>
      </c>
      <c r="AE30" s="128">
        <f t="shared" si="5"/>
        <v>0</v>
      </c>
      <c r="AF30" s="66">
        <v>0</v>
      </c>
      <c r="AG30" s="67">
        <v>0</v>
      </c>
      <c r="AH30" s="67">
        <v>0</v>
      </c>
      <c r="AI30" s="68">
        <v>0</v>
      </c>
      <c r="AJ30" s="128">
        <f t="shared" si="6"/>
        <v>0</v>
      </c>
      <c r="AK30" s="66">
        <v>0</v>
      </c>
      <c r="AL30" s="67">
        <v>0</v>
      </c>
      <c r="AM30" s="67">
        <v>0</v>
      </c>
      <c r="AN30" s="68">
        <v>0</v>
      </c>
      <c r="AO30" s="128">
        <f t="shared" si="7"/>
        <v>0</v>
      </c>
      <c r="AP30" s="66">
        <v>0</v>
      </c>
      <c r="AQ30" s="67">
        <v>0</v>
      </c>
      <c r="AR30" s="67">
        <v>0</v>
      </c>
      <c r="AS30" s="68">
        <v>0</v>
      </c>
      <c r="AT30" s="128">
        <f t="shared" si="8"/>
        <v>0</v>
      </c>
      <c r="AU30" s="111"/>
      <c r="AV30" s="91"/>
      <c r="AW30" s="37"/>
      <c r="AX30" s="71"/>
      <c r="AY30" s="43">
        <f>IF(SUM(BO30:DA30)=0,0,$BO$4)</f>
        <v>0</v>
      </c>
      <c r="AZ30" s="43"/>
      <c r="BA30" s="6"/>
      <c r="BB30" s="62">
        <f t="shared" si="10"/>
        <v>18</v>
      </c>
      <c r="BC30" s="63" t="s">
        <v>102</v>
      </c>
      <c r="BD30" s="64" t="s">
        <v>41</v>
      </c>
      <c r="BE30" s="65">
        <v>3</v>
      </c>
      <c r="BF30" s="72" t="s">
        <v>155</v>
      </c>
      <c r="BG30" s="73" t="s">
        <v>156</v>
      </c>
      <c r="BH30" s="73" t="s">
        <v>157</v>
      </c>
      <c r="BI30" s="74" t="s">
        <v>158</v>
      </c>
      <c r="BJ30" s="129" t="s">
        <v>159</v>
      </c>
      <c r="BL30" s="124"/>
      <c r="BM30" s="125"/>
      <c r="BN30" s="125"/>
      <c r="BO30" s="59"/>
      <c r="BP30" s="59"/>
      <c r="BQ30" s="59"/>
      <c r="BR30" s="59"/>
      <c r="BS30" s="60"/>
      <c r="BT30" s="59"/>
      <c r="BU30" s="59"/>
      <c r="BV30" s="59"/>
      <c r="BW30" s="59"/>
      <c r="BX30" s="60"/>
      <c r="BY30" s="59"/>
      <c r="BZ30" s="59"/>
      <c r="CA30" s="59"/>
      <c r="CB30" s="59"/>
      <c r="CC30" s="60"/>
      <c r="CD30" s="59"/>
      <c r="CE30" s="59"/>
      <c r="CF30" s="59"/>
      <c r="CG30" s="59"/>
      <c r="CH30" s="60"/>
      <c r="CI30" s="59"/>
      <c r="CJ30" s="59"/>
      <c r="CK30" s="59"/>
      <c r="CL30" s="59"/>
      <c r="CM30" s="60"/>
      <c r="CN30" s="59"/>
      <c r="CO30" s="59"/>
      <c r="CP30" s="59"/>
      <c r="CQ30" s="59"/>
      <c r="CR30" s="60"/>
      <c r="CS30" s="59"/>
      <c r="CT30" s="59"/>
      <c r="CU30" s="59"/>
      <c r="CV30" s="59"/>
      <c r="CW30" s="60"/>
      <c r="CX30" s="59"/>
      <c r="CY30" s="59"/>
      <c r="CZ30" s="59"/>
      <c r="DA30" s="59"/>
      <c r="DB30" s="60"/>
      <c r="DC30" s="124"/>
      <c r="DD30" s="6"/>
      <c r="DE30" s="6"/>
      <c r="DF30" s="124"/>
      <c r="DG30" s="14"/>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124"/>
    </row>
    <row r="31" spans="2:152" x14ac:dyDescent="0.25">
      <c r="B31" s="62">
        <f t="shared" si="9"/>
        <v>19</v>
      </c>
      <c r="C31" s="63" t="s">
        <v>160</v>
      </c>
      <c r="D31" s="64"/>
      <c r="E31" s="64" t="s">
        <v>41</v>
      </c>
      <c r="F31" s="65">
        <v>3</v>
      </c>
      <c r="G31" s="130">
        <f>SUM(G29:G30)</f>
        <v>39.432661268074611</v>
      </c>
      <c r="H31" s="131">
        <f>SUM(H29:H30)</f>
        <v>41.993266447429704</v>
      </c>
      <c r="I31" s="131">
        <f>SUM(I29:I30)</f>
        <v>110.65850788517504</v>
      </c>
      <c r="J31" s="132">
        <f>SUM(J29:J30)</f>
        <v>131.74200000000002</v>
      </c>
      <c r="K31" s="128">
        <f t="shared" si="1"/>
        <v>323.82643560067936</v>
      </c>
      <c r="L31" s="130">
        <f>SUM(L29:L30)</f>
        <v>40.998805580000003</v>
      </c>
      <c r="M31" s="131">
        <f>SUM(M29:M30)</f>
        <v>18.693999999999999</v>
      </c>
      <c r="N31" s="131">
        <f>SUM(N29:N30)</f>
        <v>165.48150017125002</v>
      </c>
      <c r="O31" s="132">
        <f>SUM(O29:O30)</f>
        <v>169.86043192770452</v>
      </c>
      <c r="P31" s="128">
        <f t="shared" si="2"/>
        <v>395.03473767895457</v>
      </c>
      <c r="Q31" s="130">
        <f>SUM(Q29:Q30)</f>
        <v>57.224469945387796</v>
      </c>
      <c r="R31" s="131">
        <f>SUM(R29:R30)</f>
        <v>14.335000000000001</v>
      </c>
      <c r="S31" s="131">
        <f>SUM(S29:S30)</f>
        <v>174.47539811600376</v>
      </c>
      <c r="T31" s="132">
        <f>SUM(T29:T30)</f>
        <v>194.95151447561582</v>
      </c>
      <c r="U31" s="128">
        <f t="shared" si="3"/>
        <v>440.98638253700739</v>
      </c>
      <c r="V31" s="130">
        <f>SUM(V29:V30)</f>
        <v>18.496418729724759</v>
      </c>
      <c r="W31" s="131">
        <f>SUM(W29:W30)</f>
        <v>1.7193531439510834</v>
      </c>
      <c r="X31" s="131">
        <f>SUM(X29:X30)</f>
        <v>80.639410811016347</v>
      </c>
      <c r="Y31" s="132">
        <f>SUM(Y29:Y30)</f>
        <v>123.61659434969934</v>
      </c>
      <c r="Z31" s="128">
        <f t="shared" si="4"/>
        <v>224.47177703439152</v>
      </c>
      <c r="AA31" s="130">
        <f>SUM(AA29:AA30)</f>
        <v>18.349465281419924</v>
      </c>
      <c r="AB31" s="131">
        <f>SUM(AB29:AB30)</f>
        <v>1.9941165133934702</v>
      </c>
      <c r="AC31" s="131">
        <f>SUM(AC29:AC30)</f>
        <v>112.10647787084014</v>
      </c>
      <c r="AD31" s="132">
        <f>SUM(AD29:AD30)</f>
        <v>134.41098564759685</v>
      </c>
      <c r="AE31" s="128">
        <f t="shared" si="5"/>
        <v>266.86104531325037</v>
      </c>
      <c r="AF31" s="130">
        <f>SUM(AF29:AF30)</f>
        <v>21.719813293643917</v>
      </c>
      <c r="AG31" s="131">
        <f>SUM(AG29:AG30)</f>
        <v>1.6965818596294051</v>
      </c>
      <c r="AH31" s="131">
        <f>SUM(AH29:AH30)</f>
        <v>130.61260888345217</v>
      </c>
      <c r="AI31" s="132">
        <f>SUM(AI29:AI30)</f>
        <v>128.7841132732907</v>
      </c>
      <c r="AJ31" s="128">
        <f t="shared" si="6"/>
        <v>282.8131173100162</v>
      </c>
      <c r="AK31" s="130">
        <f>SUM(AK29:AK30)</f>
        <v>27.012371476863205</v>
      </c>
      <c r="AL31" s="131">
        <f>SUM(AL29:AL30)</f>
        <v>1.1940839092196378</v>
      </c>
      <c r="AM31" s="131">
        <f>SUM(AM29:AM30)</f>
        <v>128.02948815444202</v>
      </c>
      <c r="AN31" s="132">
        <f>SUM(AN29:AN30)</f>
        <v>125.61328873121114</v>
      </c>
      <c r="AO31" s="128">
        <f t="shared" si="7"/>
        <v>281.84923227173601</v>
      </c>
      <c r="AP31" s="130">
        <f>SUM(AP29:AP30)</f>
        <v>29.123404394385609</v>
      </c>
      <c r="AQ31" s="131">
        <f>SUM(AQ29:AQ30)</f>
        <v>1.1679564685537698</v>
      </c>
      <c r="AR31" s="131">
        <f>SUM(AR29:AR30)</f>
        <v>118.14666763302812</v>
      </c>
      <c r="AS31" s="132">
        <f>SUM(AS29:AS30)</f>
        <v>125.76570928705425</v>
      </c>
      <c r="AT31" s="128">
        <f t="shared" si="8"/>
        <v>274.20373778302178</v>
      </c>
      <c r="AU31" s="111"/>
      <c r="AV31" s="133" t="s">
        <v>161</v>
      </c>
      <c r="AW31" s="134"/>
      <c r="AX31" s="135"/>
      <c r="AY31" s="43"/>
      <c r="AZ31" s="43"/>
      <c r="BA31" s="6"/>
      <c r="BB31" s="62">
        <f t="shared" si="10"/>
        <v>19</v>
      </c>
      <c r="BC31" s="63" t="s">
        <v>160</v>
      </c>
      <c r="BD31" s="64" t="s">
        <v>41</v>
      </c>
      <c r="BE31" s="65">
        <v>3</v>
      </c>
      <c r="BF31" s="136" t="s">
        <v>162</v>
      </c>
      <c r="BG31" s="137" t="s">
        <v>163</v>
      </c>
      <c r="BH31" s="137" t="s">
        <v>164</v>
      </c>
      <c r="BI31" s="138" t="s">
        <v>165</v>
      </c>
      <c r="BJ31" s="129" t="s">
        <v>166</v>
      </c>
      <c r="BL31" s="124"/>
      <c r="BM31" s="125"/>
      <c r="BN31" s="125"/>
      <c r="BO31" s="36"/>
      <c r="BP31" s="36"/>
      <c r="BQ31" s="36"/>
      <c r="BR31" s="36"/>
      <c r="BS31" s="38"/>
      <c r="BT31" s="36"/>
      <c r="BU31" s="36"/>
      <c r="BV31" s="36"/>
      <c r="BW31" s="36"/>
      <c r="BX31" s="38"/>
      <c r="BY31" s="36"/>
      <c r="BZ31" s="36"/>
      <c r="CA31" s="36"/>
      <c r="CB31" s="36"/>
      <c r="CC31" s="38"/>
      <c r="CD31" s="36"/>
      <c r="CE31" s="36"/>
      <c r="CF31" s="36"/>
      <c r="CG31" s="36"/>
      <c r="CH31" s="38"/>
      <c r="CI31" s="36"/>
      <c r="CJ31" s="36"/>
      <c r="CK31" s="36"/>
      <c r="CL31" s="36"/>
      <c r="CM31" s="38"/>
      <c r="CN31" s="36"/>
      <c r="CO31" s="36"/>
      <c r="CP31" s="36"/>
      <c r="CQ31" s="36"/>
      <c r="CR31" s="38"/>
      <c r="CS31" s="36"/>
      <c r="CT31" s="36"/>
      <c r="CU31" s="36"/>
      <c r="CV31" s="36"/>
      <c r="CW31" s="38"/>
      <c r="CX31" s="36"/>
      <c r="CY31" s="36"/>
      <c r="CZ31" s="36"/>
      <c r="DA31" s="36"/>
      <c r="DB31" s="60"/>
      <c r="DC31" s="124"/>
      <c r="DD31" s="6"/>
      <c r="DE31" s="6"/>
      <c r="DF31" s="124"/>
      <c r="DG31" s="14"/>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84"/>
      <c r="EV31" s="124"/>
    </row>
    <row r="32" spans="2:152" x14ac:dyDescent="0.2">
      <c r="B32" s="62">
        <f t="shared" si="9"/>
        <v>20</v>
      </c>
      <c r="C32" s="63" t="s">
        <v>167</v>
      </c>
      <c r="D32" s="64"/>
      <c r="E32" s="64" t="s">
        <v>41</v>
      </c>
      <c r="F32" s="65">
        <v>3</v>
      </c>
      <c r="G32" s="810">
        <v>0</v>
      </c>
      <c r="H32" s="67">
        <v>0</v>
      </c>
      <c r="I32" s="67">
        <v>0.28799999999999998</v>
      </c>
      <c r="J32" s="798">
        <v>23.585999999999999</v>
      </c>
      <c r="K32" s="128">
        <f t="shared" si="1"/>
        <v>23.873999999999999</v>
      </c>
      <c r="L32" s="66">
        <v>0</v>
      </c>
      <c r="M32" s="67">
        <v>0</v>
      </c>
      <c r="N32" s="67">
        <v>1.027709</v>
      </c>
      <c r="O32" s="798">
        <v>23.667000000000002</v>
      </c>
      <c r="P32" s="128">
        <f t="shared" si="2"/>
        <v>24.694709000000003</v>
      </c>
      <c r="Q32" s="66">
        <v>0</v>
      </c>
      <c r="R32" s="67">
        <v>0</v>
      </c>
      <c r="S32" s="67">
        <v>4.1911500300000002</v>
      </c>
      <c r="T32" s="798">
        <v>24.146999999999998</v>
      </c>
      <c r="U32" s="128">
        <f t="shared" si="3"/>
        <v>28.338150029999998</v>
      </c>
      <c r="V32" s="66">
        <v>0</v>
      </c>
      <c r="W32" s="67">
        <v>0</v>
      </c>
      <c r="X32" s="67">
        <v>6.9813836472907802</v>
      </c>
      <c r="Y32" s="68">
        <v>49.854414198353197</v>
      </c>
      <c r="Z32" s="128">
        <f t="shared" si="4"/>
        <v>56.835797845643981</v>
      </c>
      <c r="AA32" s="66">
        <v>0</v>
      </c>
      <c r="AB32" s="67">
        <v>0</v>
      </c>
      <c r="AC32" s="67">
        <v>2.7681287930948901</v>
      </c>
      <c r="AD32" s="68">
        <v>45.203113205626799</v>
      </c>
      <c r="AE32" s="128">
        <f t="shared" si="5"/>
        <v>47.971241998721688</v>
      </c>
      <c r="AF32" s="66">
        <v>0</v>
      </c>
      <c r="AG32" s="67">
        <v>0</v>
      </c>
      <c r="AH32" s="67">
        <v>0.569908869166594</v>
      </c>
      <c r="AI32" s="68">
        <v>34.3264058793294</v>
      </c>
      <c r="AJ32" s="128">
        <f t="shared" si="6"/>
        <v>34.896314748495996</v>
      </c>
      <c r="AK32" s="66">
        <v>0</v>
      </c>
      <c r="AL32" s="67">
        <v>0</v>
      </c>
      <c r="AM32" s="67">
        <v>0</v>
      </c>
      <c r="AN32" s="68">
        <v>35.852317372795</v>
      </c>
      <c r="AO32" s="128">
        <f t="shared" si="7"/>
        <v>35.852317372795</v>
      </c>
      <c r="AP32" s="66">
        <v>0</v>
      </c>
      <c r="AQ32" s="67">
        <v>0</v>
      </c>
      <c r="AR32" s="67">
        <v>0</v>
      </c>
      <c r="AS32" s="68">
        <v>36.895601069290898</v>
      </c>
      <c r="AT32" s="128">
        <f t="shared" si="8"/>
        <v>36.895601069290898</v>
      </c>
      <c r="AU32" s="111"/>
      <c r="AV32" s="92"/>
      <c r="AW32" s="93"/>
      <c r="AX32" s="94"/>
      <c r="AY32" s="43">
        <f>IF(SUM(BO32:DA32)=0,0,$BO$4)</f>
        <v>0</v>
      </c>
      <c r="AZ32" s="43"/>
      <c r="BA32" s="6"/>
      <c r="BB32" s="62">
        <f t="shared" si="10"/>
        <v>20</v>
      </c>
      <c r="BC32" s="63" t="s">
        <v>167</v>
      </c>
      <c r="BD32" s="64" t="s">
        <v>41</v>
      </c>
      <c r="BE32" s="65">
        <v>3</v>
      </c>
      <c r="BF32" s="72" t="s">
        <v>168</v>
      </c>
      <c r="BG32" s="73" t="s">
        <v>169</v>
      </c>
      <c r="BH32" s="73" t="s">
        <v>170</v>
      </c>
      <c r="BI32" s="74" t="s">
        <v>171</v>
      </c>
      <c r="BJ32" s="129" t="s">
        <v>172</v>
      </c>
      <c r="BL32" s="124"/>
      <c r="BM32" s="125"/>
      <c r="BN32" s="125"/>
      <c r="BO32" s="59"/>
      <c r="BP32" s="59"/>
      <c r="BQ32" s="59"/>
      <c r="BR32" s="59"/>
      <c r="BS32" s="60"/>
      <c r="BT32" s="59"/>
      <c r="BU32" s="59"/>
      <c r="BV32" s="59"/>
      <c r="BW32" s="59"/>
      <c r="BX32" s="60"/>
      <c r="BY32" s="59"/>
      <c r="BZ32" s="59"/>
      <c r="CA32" s="59"/>
      <c r="CB32" s="59"/>
      <c r="CC32" s="60"/>
      <c r="CD32" s="59"/>
      <c r="CE32" s="59"/>
      <c r="CF32" s="59"/>
      <c r="CG32" s="59"/>
      <c r="CH32" s="60"/>
      <c r="CI32" s="59"/>
      <c r="CJ32" s="59"/>
      <c r="CK32" s="59"/>
      <c r="CL32" s="59"/>
      <c r="CM32" s="60"/>
      <c r="CN32" s="59"/>
      <c r="CO32" s="59"/>
      <c r="CP32" s="59"/>
      <c r="CQ32" s="59"/>
      <c r="CR32" s="60"/>
      <c r="CS32" s="59"/>
      <c r="CT32" s="59"/>
      <c r="CU32" s="59"/>
      <c r="CV32" s="59"/>
      <c r="CW32" s="60"/>
      <c r="CX32" s="59"/>
      <c r="CY32" s="59"/>
      <c r="CZ32" s="59"/>
      <c r="DA32" s="59"/>
      <c r="DB32" s="60"/>
      <c r="DC32" s="124"/>
      <c r="DD32" s="6"/>
      <c r="DE32" s="6"/>
      <c r="DF32" s="124"/>
      <c r="DG32" s="14"/>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124"/>
    </row>
    <row r="33" spans="2:152" ht="15.75" thickBot="1" x14ac:dyDescent="0.3">
      <c r="B33" s="95">
        <f t="shared" si="9"/>
        <v>21</v>
      </c>
      <c r="C33" s="96" t="s">
        <v>173</v>
      </c>
      <c r="D33" s="97"/>
      <c r="E33" s="97" t="s">
        <v>41</v>
      </c>
      <c r="F33" s="98">
        <v>3</v>
      </c>
      <c r="G33" s="99">
        <f>G21+G31-G32</f>
        <v>85.469793324644215</v>
      </c>
      <c r="H33" s="101">
        <f>H21+H31-H32</f>
        <v>63.379797183305442</v>
      </c>
      <c r="I33" s="101">
        <f>I21+I31-I32</f>
        <v>179.04654802332928</v>
      </c>
      <c r="J33" s="139">
        <f>J21+J31-J32</f>
        <v>355.59289996645111</v>
      </c>
      <c r="K33" s="140">
        <f t="shared" si="1"/>
        <v>683.48903849773001</v>
      </c>
      <c r="L33" s="99">
        <f>L21+L31-L32</f>
        <v>88.799386568775446</v>
      </c>
      <c r="M33" s="101">
        <f>M21+M31-M32</f>
        <v>39.088478829856065</v>
      </c>
      <c r="N33" s="101">
        <f>N21+N31-N32</f>
        <v>240.52749609642066</v>
      </c>
      <c r="O33" s="139">
        <f>O21+O31-O32</f>
        <v>395.68333543407505</v>
      </c>
      <c r="P33" s="140">
        <f t="shared" si="2"/>
        <v>764.09869692912719</v>
      </c>
      <c r="Q33" s="99">
        <f>Q21+Q31-Q32</f>
        <v>105.17405142470827</v>
      </c>
      <c r="R33" s="101">
        <f>R21+R31-R32</f>
        <v>36.128789026501806</v>
      </c>
      <c r="S33" s="101">
        <f>S21+S31-S32</f>
        <v>243.88368791522183</v>
      </c>
      <c r="T33" s="139">
        <f>T21+T31-T32</f>
        <v>458.24208916787614</v>
      </c>
      <c r="U33" s="140">
        <f t="shared" si="3"/>
        <v>843.42861753430805</v>
      </c>
      <c r="V33" s="99">
        <f>V21+V31-V32</f>
        <v>66.401939168779506</v>
      </c>
      <c r="W33" s="101">
        <f>W21+W31-W32</f>
        <v>26.098655251873979</v>
      </c>
      <c r="X33" s="101">
        <f>X21+X31-X32</f>
        <v>125.22501806567553</v>
      </c>
      <c r="Y33" s="139">
        <f>Y21+Y31-Y32</f>
        <v>333.60048505049883</v>
      </c>
      <c r="Z33" s="140">
        <f t="shared" si="4"/>
        <v>551.32609753682777</v>
      </c>
      <c r="AA33" s="99">
        <f>AA21+AA31-AA32</f>
        <v>68.059485453194398</v>
      </c>
      <c r="AB33" s="101">
        <f>AB21+AB31-AB32</f>
        <v>27.254114920849474</v>
      </c>
      <c r="AC33" s="101">
        <f>AC21+AC31-AC32</f>
        <v>164.19467709426215</v>
      </c>
      <c r="AD33" s="139">
        <f>AD21+AD31-AD32</f>
        <v>348.09802317676485</v>
      </c>
      <c r="AE33" s="140">
        <f t="shared" si="5"/>
        <v>607.60630064507086</v>
      </c>
      <c r="AF33" s="99">
        <f>AF21+AF31-AF32</f>
        <v>71.276530023815937</v>
      </c>
      <c r="AG33" s="101">
        <f>AG21+AG31-AG32</f>
        <v>26.697802053770125</v>
      </c>
      <c r="AH33" s="101">
        <f>AH21+AH31-AH32</f>
        <v>190.35611567261734</v>
      </c>
      <c r="AI33" s="139">
        <f>AI21+AI31-AI32</f>
        <v>331.80498786423306</v>
      </c>
      <c r="AJ33" s="140">
        <f t="shared" si="6"/>
        <v>620.13543561443646</v>
      </c>
      <c r="AK33" s="99">
        <f>AK21+AK31-AK32</f>
        <v>76.985286388428364</v>
      </c>
      <c r="AL33" s="101">
        <f>AL21+AL31-AL32</f>
        <v>25.858658865749913</v>
      </c>
      <c r="AM33" s="101">
        <f>AM21+AM31-AM32</f>
        <v>189.12735843436226</v>
      </c>
      <c r="AN33" s="139">
        <f>AN21+AN31-AN32</f>
        <v>320.35941785539433</v>
      </c>
      <c r="AO33" s="140">
        <f t="shared" si="7"/>
        <v>612.33072154393494</v>
      </c>
      <c r="AP33" s="99">
        <f>AP21+AP31-AP32</f>
        <v>80.952494999190748</v>
      </c>
      <c r="AQ33" s="101">
        <f>AQ21+AQ31-AQ32</f>
        <v>26.448594819843983</v>
      </c>
      <c r="AR33" s="101">
        <f>AR21+AR31-AR32</f>
        <v>180.26798714349647</v>
      </c>
      <c r="AS33" s="139">
        <f>AS21+AS31-AS32</f>
        <v>320.22091280158884</v>
      </c>
      <c r="AT33" s="140">
        <f t="shared" si="8"/>
        <v>607.88998976412006</v>
      </c>
      <c r="AU33" s="111"/>
      <c r="AV33" s="141" t="s">
        <v>174</v>
      </c>
      <c r="AW33" s="142"/>
      <c r="AX33" s="135"/>
      <c r="AY33" s="43"/>
      <c r="AZ33" s="43"/>
      <c r="BA33" s="6"/>
      <c r="BB33" s="95">
        <f t="shared" si="10"/>
        <v>21</v>
      </c>
      <c r="BC33" s="96" t="s">
        <v>173</v>
      </c>
      <c r="BD33" s="97" t="s">
        <v>41</v>
      </c>
      <c r="BE33" s="98">
        <v>3</v>
      </c>
      <c r="BF33" s="106" t="s">
        <v>175</v>
      </c>
      <c r="BG33" s="108" t="s">
        <v>176</v>
      </c>
      <c r="BH33" s="108" t="s">
        <v>177</v>
      </c>
      <c r="BI33" s="143" t="s">
        <v>178</v>
      </c>
      <c r="BJ33" s="144" t="s">
        <v>179</v>
      </c>
      <c r="BL33" s="7"/>
      <c r="BN33" s="8"/>
      <c r="BO33" s="36"/>
      <c r="BP33" s="36"/>
      <c r="BQ33" s="36"/>
      <c r="BR33" s="36"/>
      <c r="BS33" s="38"/>
      <c r="BT33" s="36"/>
      <c r="BU33" s="36"/>
      <c r="BV33" s="36"/>
      <c r="BW33" s="36"/>
      <c r="BX33" s="38"/>
      <c r="BY33" s="36"/>
      <c r="BZ33" s="36"/>
      <c r="CA33" s="36"/>
      <c r="CB33" s="36"/>
      <c r="CC33" s="38"/>
      <c r="CD33" s="36"/>
      <c r="CE33" s="36"/>
      <c r="CF33" s="36"/>
      <c r="CG33" s="36"/>
      <c r="CH33" s="38"/>
      <c r="CI33" s="36"/>
      <c r="CJ33" s="36"/>
      <c r="CK33" s="36"/>
      <c r="CL33" s="36"/>
      <c r="CM33" s="38"/>
      <c r="CN33" s="36"/>
      <c r="CO33" s="36"/>
      <c r="CP33" s="36"/>
      <c r="CQ33" s="36"/>
      <c r="CR33" s="38"/>
      <c r="CS33" s="36"/>
      <c r="CT33" s="36"/>
      <c r="CU33" s="36"/>
      <c r="CV33" s="36"/>
      <c r="CW33" s="38"/>
      <c r="CX33" s="36"/>
      <c r="CY33" s="36"/>
      <c r="CZ33" s="36"/>
      <c r="DA33" s="36"/>
      <c r="DB33" s="60"/>
      <c r="DC33" s="7"/>
      <c r="DD33" s="6"/>
      <c r="DE33" s="6"/>
      <c r="DF33" s="7"/>
      <c r="DG33" s="14"/>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84"/>
      <c r="EV33" s="7"/>
    </row>
    <row r="34" spans="2:152" ht="15.75" thickBot="1" x14ac:dyDescent="0.3">
      <c r="B34" s="111"/>
      <c r="C34" s="111"/>
      <c r="D34" s="33"/>
      <c r="E34" s="33"/>
      <c r="F34" s="33"/>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4"/>
      <c r="AV34" s="120"/>
      <c r="AW34" s="120"/>
      <c r="AX34" s="120"/>
      <c r="AY34" s="43"/>
      <c r="AZ34" s="43"/>
      <c r="BA34" s="6"/>
      <c r="BB34" s="111"/>
      <c r="BC34" s="111"/>
      <c r="BD34" s="33"/>
      <c r="BE34" s="33"/>
      <c r="BF34" s="145"/>
      <c r="BG34" s="145"/>
      <c r="BH34" s="145"/>
      <c r="BI34" s="145"/>
      <c r="BJ34" s="145"/>
      <c r="BL34" s="7"/>
      <c r="BN34" s="8"/>
      <c r="BO34" s="36"/>
      <c r="BP34" s="36"/>
      <c r="BQ34" s="36"/>
      <c r="BR34" s="36"/>
      <c r="BS34" s="38"/>
      <c r="BT34" s="36"/>
      <c r="BU34" s="36"/>
      <c r="BV34" s="36"/>
      <c r="BW34" s="36"/>
      <c r="BX34" s="38"/>
      <c r="BY34" s="36"/>
      <c r="BZ34" s="36"/>
      <c r="CA34" s="36"/>
      <c r="CB34" s="36"/>
      <c r="CC34" s="38"/>
      <c r="CD34" s="36"/>
      <c r="CE34" s="36"/>
      <c r="CF34" s="36"/>
      <c r="CG34" s="36"/>
      <c r="CH34" s="38"/>
      <c r="CI34" s="36"/>
      <c r="CJ34" s="36"/>
      <c r="CK34" s="36"/>
      <c r="CL34" s="36"/>
      <c r="CM34" s="38"/>
      <c r="CN34" s="36"/>
      <c r="CO34" s="36"/>
      <c r="CP34" s="36"/>
      <c r="CQ34" s="36"/>
      <c r="CR34" s="38"/>
      <c r="CS34" s="36"/>
      <c r="CT34" s="36"/>
      <c r="CU34" s="36"/>
      <c r="CV34" s="36"/>
      <c r="CW34" s="38"/>
      <c r="CX34" s="36"/>
      <c r="CY34" s="36"/>
      <c r="CZ34" s="36"/>
      <c r="DA34" s="36"/>
      <c r="DB34" s="60"/>
      <c r="DC34" s="7"/>
      <c r="DD34" s="6"/>
      <c r="DE34" s="6"/>
      <c r="DF34" s="7"/>
      <c r="DG34" s="14"/>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84"/>
      <c r="EV34" s="7"/>
    </row>
    <row r="35" spans="2:152" ht="15.75" thickBot="1" x14ac:dyDescent="0.3">
      <c r="B35" s="40" t="s">
        <v>180</v>
      </c>
      <c r="C35" s="41" t="s">
        <v>181</v>
      </c>
      <c r="D35" s="33"/>
      <c r="E35" s="42"/>
      <c r="F35" s="4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4"/>
      <c r="AV35" s="115"/>
      <c r="AW35" s="115"/>
      <c r="AX35" s="115"/>
      <c r="AY35" s="43"/>
      <c r="AZ35" s="43"/>
      <c r="BA35" s="6"/>
      <c r="BB35" s="40" t="s">
        <v>180</v>
      </c>
      <c r="BC35" s="41" t="s">
        <v>181</v>
      </c>
      <c r="BD35" s="42"/>
      <c r="BE35" s="42"/>
      <c r="BF35" s="146"/>
      <c r="BG35" s="146"/>
      <c r="BH35" s="146"/>
      <c r="BI35" s="146"/>
      <c r="BJ35" s="146"/>
      <c r="BL35" s="7"/>
      <c r="BN35" s="8"/>
      <c r="BO35" s="36"/>
      <c r="BP35" s="36"/>
      <c r="BQ35" s="36"/>
      <c r="BR35" s="36"/>
      <c r="BS35" s="38"/>
      <c r="BT35" s="36"/>
      <c r="BU35" s="36"/>
      <c r="BV35" s="36"/>
      <c r="BW35" s="36"/>
      <c r="BX35" s="38"/>
      <c r="BY35" s="36"/>
      <c r="BZ35" s="36"/>
      <c r="CA35" s="36"/>
      <c r="CB35" s="36"/>
      <c r="CC35" s="38"/>
      <c r="CD35" s="36"/>
      <c r="CE35" s="36"/>
      <c r="CF35" s="36"/>
      <c r="CG35" s="36"/>
      <c r="CH35" s="38"/>
      <c r="CI35" s="36"/>
      <c r="CJ35" s="36"/>
      <c r="CK35" s="36"/>
      <c r="CL35" s="36"/>
      <c r="CM35" s="38"/>
      <c r="CN35" s="36"/>
      <c r="CO35" s="36"/>
      <c r="CP35" s="36"/>
      <c r="CQ35" s="36"/>
      <c r="CR35" s="38"/>
      <c r="CS35" s="36"/>
      <c r="CT35" s="36"/>
      <c r="CU35" s="36"/>
      <c r="CV35" s="36"/>
      <c r="CW35" s="38"/>
      <c r="CX35" s="36"/>
      <c r="CY35" s="36"/>
      <c r="CZ35" s="36"/>
      <c r="DA35" s="36"/>
      <c r="DB35" s="60"/>
      <c r="DC35" s="7"/>
      <c r="DD35" s="6"/>
      <c r="DE35" s="6"/>
      <c r="DF35" s="7"/>
      <c r="DG35" s="14"/>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84"/>
      <c r="EV35" s="7"/>
    </row>
    <row r="36" spans="2:152" x14ac:dyDescent="0.2">
      <c r="B36" s="44">
        <f>+B33+1</f>
        <v>22</v>
      </c>
      <c r="C36" s="45" t="s">
        <v>182</v>
      </c>
      <c r="D36" s="46"/>
      <c r="E36" s="46" t="s">
        <v>41</v>
      </c>
      <c r="F36" s="47">
        <v>3</v>
      </c>
      <c r="G36" s="48">
        <v>1.7506431578099735</v>
      </c>
      <c r="H36" s="49">
        <v>0.46360905760185062</v>
      </c>
      <c r="I36" s="49">
        <v>6.3452165047895077</v>
      </c>
      <c r="J36" s="50">
        <v>6.6254578008025664</v>
      </c>
      <c r="K36" s="126">
        <f>SUM(G36:J36)</f>
        <v>15.184926521003899</v>
      </c>
      <c r="L36" s="48">
        <v>1.7755330389654318</v>
      </c>
      <c r="M36" s="49">
        <v>0.4702004490540867</v>
      </c>
      <c r="N36" s="49">
        <v>6.4354300266059328</v>
      </c>
      <c r="O36" s="50">
        <v>6.7196556711834035</v>
      </c>
      <c r="P36" s="126">
        <f>SUM(L36:O36)</f>
        <v>15.400819185808855</v>
      </c>
      <c r="Q36" s="48">
        <v>2.8604332223308262</v>
      </c>
      <c r="R36" s="49">
        <v>0.75750603121013971</v>
      </c>
      <c r="S36" s="49">
        <v>10.367657173428329</v>
      </c>
      <c r="T36" s="50">
        <v>10.825552610204609</v>
      </c>
      <c r="U36" s="126">
        <f>SUM(Q36:T36)</f>
        <v>24.811149037173905</v>
      </c>
      <c r="V36" s="48">
        <v>2.7368985335616176</v>
      </c>
      <c r="W36" s="49">
        <v>0.72479131125940077</v>
      </c>
      <c r="X36" s="49">
        <v>9.9199049615652317</v>
      </c>
      <c r="Y36" s="49">
        <v>10.358025082550391</v>
      </c>
      <c r="Z36" s="126">
        <f>SUM(V36:Y36)</f>
        <v>23.739619888936641</v>
      </c>
      <c r="AA36" s="48">
        <v>2.7118430358724921</v>
      </c>
      <c r="AB36" s="49">
        <v>0.71815606088322925</v>
      </c>
      <c r="AC36" s="49">
        <v>9.8290911616406138</v>
      </c>
      <c r="AD36" s="49">
        <v>10.263200422323761</v>
      </c>
      <c r="AE36" s="126">
        <f>SUM(AA36:AD36)</f>
        <v>23.522290680720097</v>
      </c>
      <c r="AF36" s="48">
        <v>2.6861300313393599</v>
      </c>
      <c r="AG36" s="49">
        <v>0.71134668814125324</v>
      </c>
      <c r="AH36" s="49">
        <v>9.7358942242616315</v>
      </c>
      <c r="AI36" s="50">
        <v>10.165887371570896</v>
      </c>
      <c r="AJ36" s="126">
        <f>SUM(AF36:AI36)</f>
        <v>23.299258315313139</v>
      </c>
      <c r="AK36" s="48">
        <v>2.6609586482695198</v>
      </c>
      <c r="AL36" s="49">
        <v>0.70468074875121667</v>
      </c>
      <c r="AM36" s="49">
        <v>9.6446603970875469</v>
      </c>
      <c r="AN36" s="50">
        <v>10.070624133272986</v>
      </c>
      <c r="AO36" s="126">
        <f>SUM(AK36:AN36)</f>
        <v>23.080923927381271</v>
      </c>
      <c r="AP36" s="48">
        <v>2.6370511628294211</v>
      </c>
      <c r="AQ36" s="49">
        <v>0.69834951742913531</v>
      </c>
      <c r="AR36" s="49">
        <v>9.5580075743659254</v>
      </c>
      <c r="AS36" s="50">
        <v>9.9801442229611492</v>
      </c>
      <c r="AT36" s="126">
        <f>SUM(AP36:AS36)</f>
        <v>22.873552477585633</v>
      </c>
      <c r="AU36" s="111"/>
      <c r="AV36" s="90"/>
      <c r="AW36" s="39"/>
      <c r="AX36" s="71"/>
      <c r="AY36" s="43">
        <f>IF(SUM(BO36:DA36)=0,0,$BO$4)</f>
        <v>0</v>
      </c>
      <c r="AZ36" s="43"/>
      <c r="BA36" s="6"/>
      <c r="BB36" s="44">
        <f>+BB33+1</f>
        <v>22</v>
      </c>
      <c r="BC36" s="45" t="s">
        <v>182</v>
      </c>
      <c r="BD36" s="46" t="s">
        <v>41</v>
      </c>
      <c r="BE36" s="47">
        <v>3</v>
      </c>
      <c r="BF36" s="55" t="s">
        <v>183</v>
      </c>
      <c r="BG36" s="56" t="s">
        <v>184</v>
      </c>
      <c r="BH36" s="56" t="s">
        <v>185</v>
      </c>
      <c r="BI36" s="57" t="s">
        <v>186</v>
      </c>
      <c r="BJ36" s="127" t="s">
        <v>187</v>
      </c>
      <c r="BL36" s="7"/>
      <c r="BN36" s="8"/>
      <c r="BO36" s="59"/>
      <c r="BP36" s="59"/>
      <c r="BQ36" s="59"/>
      <c r="BR36" s="59"/>
      <c r="BS36" s="60"/>
      <c r="BT36" s="59"/>
      <c r="BU36" s="59"/>
      <c r="BV36" s="59"/>
      <c r="BW36" s="59"/>
      <c r="BX36" s="60"/>
      <c r="BY36" s="59"/>
      <c r="BZ36" s="59"/>
      <c r="CA36" s="59"/>
      <c r="CB36" s="59"/>
      <c r="CC36" s="60"/>
      <c r="CD36" s="59"/>
      <c r="CE36" s="59"/>
      <c r="CF36" s="59"/>
      <c r="CG36" s="59"/>
      <c r="CH36" s="60"/>
      <c r="CI36" s="59"/>
      <c r="CJ36" s="59"/>
      <c r="CK36" s="59"/>
      <c r="CL36" s="59"/>
      <c r="CM36" s="60"/>
      <c r="CN36" s="59"/>
      <c r="CO36" s="59"/>
      <c r="CP36" s="59"/>
      <c r="CQ36" s="59"/>
      <c r="CR36" s="60"/>
      <c r="CS36" s="59"/>
      <c r="CT36" s="59"/>
      <c r="CU36" s="59"/>
      <c r="CV36" s="59"/>
      <c r="CW36" s="60"/>
      <c r="CX36" s="59"/>
      <c r="CY36" s="59"/>
      <c r="CZ36" s="59"/>
      <c r="DA36" s="59"/>
      <c r="DB36" s="60"/>
      <c r="DC36" s="7"/>
      <c r="DD36" s="6"/>
      <c r="DE36" s="6"/>
      <c r="DF36" s="7"/>
      <c r="DG36" s="14"/>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7"/>
    </row>
    <row r="37" spans="2:152" x14ac:dyDescent="0.2">
      <c r="B37" s="62">
        <f>+B36+1</f>
        <v>23</v>
      </c>
      <c r="C37" s="63" t="s">
        <v>188</v>
      </c>
      <c r="D37" s="64"/>
      <c r="E37" s="64" t="s">
        <v>41</v>
      </c>
      <c r="F37" s="65">
        <v>3</v>
      </c>
      <c r="G37" s="66">
        <v>0</v>
      </c>
      <c r="H37" s="67">
        <v>0</v>
      </c>
      <c r="I37" s="67">
        <v>0</v>
      </c>
      <c r="J37" s="68">
        <v>0</v>
      </c>
      <c r="K37" s="128">
        <f>SUM(G37:J37)</f>
        <v>0</v>
      </c>
      <c r="L37" s="66">
        <v>0</v>
      </c>
      <c r="M37" s="67">
        <v>0</v>
      </c>
      <c r="N37" s="67">
        <v>0</v>
      </c>
      <c r="O37" s="68">
        <v>0</v>
      </c>
      <c r="P37" s="128">
        <f>SUM(L37:O37)</f>
        <v>0</v>
      </c>
      <c r="Q37" s="66">
        <v>0</v>
      </c>
      <c r="R37" s="67">
        <v>0</v>
      </c>
      <c r="S37" s="67">
        <v>0</v>
      </c>
      <c r="T37" s="68">
        <v>0</v>
      </c>
      <c r="U37" s="128">
        <f>SUM(Q37:T37)</f>
        <v>0</v>
      </c>
      <c r="V37" s="66">
        <v>0</v>
      </c>
      <c r="W37" s="67">
        <v>0</v>
      </c>
      <c r="X37" s="67">
        <v>0</v>
      </c>
      <c r="Y37" s="68">
        <v>0</v>
      </c>
      <c r="Z37" s="128">
        <f>SUM(V37:Y37)</f>
        <v>0</v>
      </c>
      <c r="AA37" s="66">
        <v>0</v>
      </c>
      <c r="AB37" s="67">
        <v>0</v>
      </c>
      <c r="AC37" s="67">
        <v>0</v>
      </c>
      <c r="AD37" s="68">
        <v>0</v>
      </c>
      <c r="AE37" s="128">
        <f>SUM(AA37:AD37)</f>
        <v>0</v>
      </c>
      <c r="AF37" s="66">
        <v>0</v>
      </c>
      <c r="AG37" s="67">
        <v>0</v>
      </c>
      <c r="AH37" s="67">
        <v>0</v>
      </c>
      <c r="AI37" s="68">
        <v>0</v>
      </c>
      <c r="AJ37" s="128">
        <f>SUM(AF37:AI37)</f>
        <v>0</v>
      </c>
      <c r="AK37" s="66">
        <v>0</v>
      </c>
      <c r="AL37" s="67">
        <v>0</v>
      </c>
      <c r="AM37" s="67">
        <v>0</v>
      </c>
      <c r="AN37" s="68">
        <v>0</v>
      </c>
      <c r="AO37" s="128">
        <f>SUM(AK37:AN37)</f>
        <v>0</v>
      </c>
      <c r="AP37" s="66">
        <v>0</v>
      </c>
      <c r="AQ37" s="67">
        <v>0</v>
      </c>
      <c r="AR37" s="67">
        <v>0</v>
      </c>
      <c r="AS37" s="68">
        <v>0</v>
      </c>
      <c r="AT37" s="128">
        <f>SUM(AP37:AS37)</f>
        <v>0</v>
      </c>
      <c r="AU37" s="111"/>
      <c r="AV37" s="91"/>
      <c r="AW37" s="37"/>
      <c r="AX37" s="71"/>
      <c r="AY37" s="43">
        <f>IF(SUM(BO37:DA37)=0,0,$BO$4)</f>
        <v>0</v>
      </c>
      <c r="AZ37" s="43"/>
      <c r="BA37" s="6"/>
      <c r="BB37" s="62">
        <f>+BB36+1</f>
        <v>23</v>
      </c>
      <c r="BC37" s="63" t="s">
        <v>188</v>
      </c>
      <c r="BD37" s="64" t="s">
        <v>41</v>
      </c>
      <c r="BE37" s="65">
        <v>3</v>
      </c>
      <c r="BF37" s="72" t="s">
        <v>189</v>
      </c>
      <c r="BG37" s="73" t="s">
        <v>190</v>
      </c>
      <c r="BH37" s="73" t="s">
        <v>191</v>
      </c>
      <c r="BI37" s="74" t="s">
        <v>192</v>
      </c>
      <c r="BJ37" s="129" t="s">
        <v>193</v>
      </c>
      <c r="BL37" s="124"/>
      <c r="BM37" s="125"/>
      <c r="BN37" s="125"/>
      <c r="BO37" s="59"/>
      <c r="BP37" s="59"/>
      <c r="BQ37" s="59"/>
      <c r="BR37" s="59"/>
      <c r="BS37" s="60"/>
      <c r="BT37" s="59"/>
      <c r="BU37" s="59"/>
      <c r="BV37" s="59"/>
      <c r="BW37" s="59"/>
      <c r="BX37" s="60"/>
      <c r="BY37" s="59"/>
      <c r="BZ37" s="59"/>
      <c r="CA37" s="59"/>
      <c r="CB37" s="59"/>
      <c r="CC37" s="60"/>
      <c r="CD37" s="59"/>
      <c r="CE37" s="59"/>
      <c r="CF37" s="59"/>
      <c r="CG37" s="59"/>
      <c r="CH37" s="60"/>
      <c r="CI37" s="59"/>
      <c r="CJ37" s="59"/>
      <c r="CK37" s="59"/>
      <c r="CL37" s="59"/>
      <c r="CM37" s="60"/>
      <c r="CN37" s="59"/>
      <c r="CO37" s="59"/>
      <c r="CP37" s="59"/>
      <c r="CQ37" s="59"/>
      <c r="CR37" s="60"/>
      <c r="CS37" s="59"/>
      <c r="CT37" s="59"/>
      <c r="CU37" s="59"/>
      <c r="CV37" s="59"/>
      <c r="CW37" s="60"/>
      <c r="CX37" s="59"/>
      <c r="CY37" s="59"/>
      <c r="CZ37" s="59"/>
      <c r="DA37" s="59"/>
      <c r="DB37" s="60"/>
      <c r="DC37" s="124"/>
      <c r="DD37" s="6"/>
      <c r="DE37" s="6"/>
      <c r="DF37" s="124"/>
      <c r="DG37" s="14"/>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124"/>
    </row>
    <row r="38" spans="2:152" ht="15.75" thickBot="1" x14ac:dyDescent="0.3">
      <c r="B38" s="95">
        <f>+B37+1</f>
        <v>24</v>
      </c>
      <c r="C38" s="96" t="s">
        <v>194</v>
      </c>
      <c r="D38" s="97"/>
      <c r="E38" s="97" t="s">
        <v>41</v>
      </c>
      <c r="F38" s="98">
        <v>3</v>
      </c>
      <c r="G38" s="99">
        <f>G33+G36+G37</f>
        <v>87.22043648245419</v>
      </c>
      <c r="H38" s="101">
        <f>H33+H36+H37</f>
        <v>63.843406240907292</v>
      </c>
      <c r="I38" s="101">
        <f>I33+I36+I37</f>
        <v>185.39176452811878</v>
      </c>
      <c r="J38" s="139">
        <f>J33+J36+J37</f>
        <v>362.21835776725368</v>
      </c>
      <c r="K38" s="140">
        <f>SUM(G38:J38)</f>
        <v>698.67396501873395</v>
      </c>
      <c r="L38" s="99">
        <f>L33+L36+L37</f>
        <v>90.574919607740881</v>
      </c>
      <c r="M38" s="101">
        <f>M33+M36+M37</f>
        <v>39.558679278910155</v>
      </c>
      <c r="N38" s="101">
        <f>N33+N36+N37</f>
        <v>246.96292612302659</v>
      </c>
      <c r="O38" s="139">
        <f>O33+O36+O37</f>
        <v>402.40299110525848</v>
      </c>
      <c r="P38" s="140">
        <f>SUM(L38:O38)</f>
        <v>779.49951611493611</v>
      </c>
      <c r="Q38" s="99">
        <f>Q33+Q36+Q37</f>
        <v>108.03448464703909</v>
      </c>
      <c r="R38" s="101">
        <f>R33+R36+R37</f>
        <v>36.886295057711948</v>
      </c>
      <c r="S38" s="101">
        <f>S33+S36+S37</f>
        <v>254.25134508865017</v>
      </c>
      <c r="T38" s="139">
        <f>T33+T36+T37</f>
        <v>469.06764177808077</v>
      </c>
      <c r="U38" s="140">
        <f>SUM(Q38:T38)</f>
        <v>868.23976657148205</v>
      </c>
      <c r="V38" s="99">
        <f>V33+V36+V37</f>
        <v>69.138837702341121</v>
      </c>
      <c r="W38" s="101">
        <f>W33+W36+W37</f>
        <v>26.82344656313338</v>
      </c>
      <c r="X38" s="101">
        <f>X33+X36+X37</f>
        <v>135.14492302724076</v>
      </c>
      <c r="Y38" s="139">
        <f>Y33+Y36+Y37</f>
        <v>343.95851013304923</v>
      </c>
      <c r="Z38" s="140">
        <f>SUM(V38:Y38)</f>
        <v>575.06571742576443</v>
      </c>
      <c r="AA38" s="99">
        <f>AA33+AA36+AA37</f>
        <v>70.771328489066889</v>
      </c>
      <c r="AB38" s="101">
        <f>AB33+AB36+AB37</f>
        <v>27.972270981732702</v>
      </c>
      <c r="AC38" s="101">
        <f>AC33+AC36+AC37</f>
        <v>174.02376825590275</v>
      </c>
      <c r="AD38" s="139">
        <f>AD33+AD36+AD37</f>
        <v>358.36122359908859</v>
      </c>
      <c r="AE38" s="140">
        <f>SUM(AA38:AD38)</f>
        <v>631.12859132579092</v>
      </c>
      <c r="AF38" s="99">
        <f>AF33+AF36+AF37</f>
        <v>73.962660055155297</v>
      </c>
      <c r="AG38" s="101">
        <f>AG33+AG36+AG37</f>
        <v>27.40914874191138</v>
      </c>
      <c r="AH38" s="101">
        <f>AH33+AH36+AH37</f>
        <v>200.09200989687898</v>
      </c>
      <c r="AI38" s="139">
        <f>AI33+AI36+AI37</f>
        <v>341.97087523580393</v>
      </c>
      <c r="AJ38" s="140">
        <f>SUM(AF38:AI38)</f>
        <v>643.43469392974953</v>
      </c>
      <c r="AK38" s="99">
        <f>AK33+AK36+AK37</f>
        <v>79.646245036697877</v>
      </c>
      <c r="AL38" s="101">
        <f>AL33+AL36+AL37</f>
        <v>26.563339614501128</v>
      </c>
      <c r="AM38" s="101">
        <f>AM33+AM36+AM37</f>
        <v>198.7720188314498</v>
      </c>
      <c r="AN38" s="139">
        <f>AN33+AN36+AN37</f>
        <v>330.43004198866731</v>
      </c>
      <c r="AO38" s="140">
        <f>SUM(AK38:AN38)</f>
        <v>635.41164547131609</v>
      </c>
      <c r="AP38" s="99">
        <f>AP33+AP36+AP37</f>
        <v>83.58954616202017</v>
      </c>
      <c r="AQ38" s="101">
        <f>AQ33+AQ36+AQ37</f>
        <v>27.146944337273119</v>
      </c>
      <c r="AR38" s="101">
        <f>AR33+AR36+AR37</f>
        <v>189.82599471786239</v>
      </c>
      <c r="AS38" s="139">
        <f>AS33+AS36+AS37</f>
        <v>330.20105702454998</v>
      </c>
      <c r="AT38" s="140">
        <f>SUM(AP38:AS38)</f>
        <v>630.76354224170564</v>
      </c>
      <c r="AU38" s="111"/>
      <c r="AV38" s="141" t="s">
        <v>195</v>
      </c>
      <c r="AW38" s="142"/>
      <c r="AX38" s="135"/>
      <c r="AY38" s="43"/>
      <c r="AZ38" s="43"/>
      <c r="BA38" s="6"/>
      <c r="BB38" s="95">
        <f>+BB37+1</f>
        <v>24</v>
      </c>
      <c r="BC38" s="96" t="s">
        <v>194</v>
      </c>
      <c r="BD38" s="97" t="s">
        <v>41</v>
      </c>
      <c r="BE38" s="98">
        <v>3</v>
      </c>
      <c r="BF38" s="106" t="s">
        <v>196</v>
      </c>
      <c r="BG38" s="108" t="s">
        <v>197</v>
      </c>
      <c r="BH38" s="108" t="s">
        <v>198</v>
      </c>
      <c r="BI38" s="143" t="s">
        <v>199</v>
      </c>
      <c r="BJ38" s="144" t="s">
        <v>200</v>
      </c>
      <c r="BL38" s="147"/>
      <c r="BM38" s="148"/>
      <c r="BN38" s="148"/>
      <c r="BO38" s="36"/>
      <c r="BP38" s="36"/>
      <c r="BQ38" s="36"/>
      <c r="BR38" s="36"/>
      <c r="BS38" s="38"/>
      <c r="BT38" s="36"/>
      <c r="BU38" s="36"/>
      <c r="BV38" s="36"/>
      <c r="BW38" s="36"/>
      <c r="BX38" s="38"/>
      <c r="BY38" s="36"/>
      <c r="BZ38" s="36"/>
      <c r="CA38" s="36"/>
      <c r="CB38" s="36"/>
      <c r="CC38" s="38"/>
      <c r="CD38" s="36"/>
      <c r="CE38" s="36"/>
      <c r="CF38" s="36"/>
      <c r="CG38" s="36"/>
      <c r="CH38" s="38"/>
      <c r="CI38" s="36"/>
      <c r="CJ38" s="36"/>
      <c r="CK38" s="36"/>
      <c r="CL38" s="36"/>
      <c r="CM38" s="38"/>
      <c r="CN38" s="36"/>
      <c r="CO38" s="36"/>
      <c r="CP38" s="36"/>
      <c r="CQ38" s="36"/>
      <c r="CR38" s="38"/>
      <c r="CS38" s="36"/>
      <c r="CT38" s="36"/>
      <c r="CU38" s="36"/>
      <c r="CV38" s="36"/>
      <c r="CW38" s="38"/>
      <c r="CX38" s="36"/>
      <c r="CY38" s="36"/>
      <c r="CZ38" s="36"/>
      <c r="DA38" s="36"/>
      <c r="DB38" s="38"/>
      <c r="DC38" s="147"/>
      <c r="DD38" s="6"/>
      <c r="DE38" s="6"/>
      <c r="DF38" s="147"/>
      <c r="DG38" s="14"/>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84"/>
      <c r="EV38" s="147"/>
    </row>
    <row r="39" spans="2:152" ht="15.75" thickBot="1" x14ac:dyDescent="0.3">
      <c r="B39" s="149"/>
      <c r="C39" s="150"/>
      <c r="D39" s="33"/>
      <c r="E39" s="33"/>
      <c r="F39" s="33"/>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4"/>
      <c r="AV39" s="120"/>
      <c r="AW39" s="120"/>
      <c r="AX39" s="120"/>
      <c r="AY39" s="43"/>
      <c r="AZ39" s="43"/>
      <c r="BA39" s="6"/>
      <c r="BB39" s="149"/>
      <c r="BC39" s="150"/>
      <c r="BD39" s="33"/>
      <c r="BE39" s="33"/>
      <c r="BF39" s="151"/>
      <c r="BG39" s="151"/>
      <c r="BH39" s="151"/>
      <c r="BI39" s="151"/>
      <c r="BJ39" s="151"/>
      <c r="BL39" s="147"/>
      <c r="BM39" s="148"/>
      <c r="BN39" s="148"/>
      <c r="BO39" s="36"/>
      <c r="BP39" s="36"/>
      <c r="BQ39" s="36"/>
      <c r="BR39" s="36"/>
      <c r="BS39" s="38"/>
      <c r="BT39" s="36"/>
      <c r="BU39" s="36"/>
      <c r="BV39" s="36"/>
      <c r="BW39" s="36"/>
      <c r="BX39" s="38"/>
      <c r="BY39" s="36"/>
      <c r="BZ39" s="36"/>
      <c r="CA39" s="36"/>
      <c r="CB39" s="36"/>
      <c r="CC39" s="38"/>
      <c r="CD39" s="36"/>
      <c r="CE39" s="36"/>
      <c r="CF39" s="36"/>
      <c r="CG39" s="36"/>
      <c r="CH39" s="38"/>
      <c r="CI39" s="36"/>
      <c r="CJ39" s="36"/>
      <c r="CK39" s="36"/>
      <c r="CL39" s="36"/>
      <c r="CM39" s="38"/>
      <c r="CN39" s="36"/>
      <c r="CO39" s="36"/>
      <c r="CP39" s="36"/>
      <c r="CQ39" s="36"/>
      <c r="CR39" s="38"/>
      <c r="CS39" s="36"/>
      <c r="CT39" s="36"/>
      <c r="CU39" s="36"/>
      <c r="CV39" s="36"/>
      <c r="CW39" s="38"/>
      <c r="CX39" s="36"/>
      <c r="CY39" s="36"/>
      <c r="CZ39" s="36"/>
      <c r="DA39" s="36"/>
      <c r="DB39" s="38"/>
      <c r="DC39" s="147"/>
      <c r="DD39" s="6"/>
      <c r="DE39" s="6"/>
      <c r="DF39" s="147"/>
      <c r="DG39" s="14"/>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152"/>
      <c r="EV39" s="147"/>
    </row>
    <row r="40" spans="2:152" ht="15.75" thickBot="1" x14ac:dyDescent="0.3">
      <c r="B40" s="40" t="s">
        <v>201</v>
      </c>
      <c r="C40" s="153" t="s">
        <v>202</v>
      </c>
      <c r="D40" s="33"/>
      <c r="E40" s="42"/>
      <c r="F40" s="4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4"/>
      <c r="AV40" s="115"/>
      <c r="AW40" s="115"/>
      <c r="AX40" s="115"/>
      <c r="AY40" s="43"/>
      <c r="AZ40" s="43"/>
      <c r="BA40" s="6"/>
      <c r="BB40" s="40" t="s">
        <v>201</v>
      </c>
      <c r="BC40" s="153" t="s">
        <v>202</v>
      </c>
      <c r="BD40" s="42"/>
      <c r="BE40" s="42"/>
      <c r="BF40" s="154"/>
      <c r="BG40" s="154"/>
      <c r="BH40" s="154"/>
      <c r="BI40" s="154"/>
      <c r="BJ40" s="154"/>
      <c r="BL40" s="147"/>
      <c r="BM40" s="148"/>
      <c r="BN40" s="148"/>
      <c r="BO40" s="36"/>
      <c r="BP40" s="36"/>
      <c r="BQ40" s="36"/>
      <c r="BR40" s="36"/>
      <c r="BS40" s="38"/>
      <c r="BT40" s="36"/>
      <c r="BU40" s="36"/>
      <c r="BV40" s="36"/>
      <c r="BW40" s="36"/>
      <c r="BX40" s="38"/>
      <c r="BY40" s="36"/>
      <c r="BZ40" s="36"/>
      <c r="CA40" s="36"/>
      <c r="CB40" s="36"/>
      <c r="CC40" s="38"/>
      <c r="CD40" s="36"/>
      <c r="CE40" s="36"/>
      <c r="CF40" s="36"/>
      <c r="CG40" s="36"/>
      <c r="CH40" s="38"/>
      <c r="CI40" s="36"/>
      <c r="CJ40" s="36"/>
      <c r="CK40" s="36"/>
      <c r="CL40" s="36"/>
      <c r="CM40" s="38"/>
      <c r="CN40" s="36"/>
      <c r="CO40" s="36"/>
      <c r="CP40" s="36"/>
      <c r="CQ40" s="36"/>
      <c r="CR40" s="38"/>
      <c r="CS40" s="36"/>
      <c r="CT40" s="36"/>
      <c r="CU40" s="36"/>
      <c r="CV40" s="36"/>
      <c r="CW40" s="38"/>
      <c r="CX40" s="36"/>
      <c r="CY40" s="36"/>
      <c r="CZ40" s="36"/>
      <c r="DA40" s="36"/>
      <c r="DB40" s="152"/>
      <c r="DC40" s="147"/>
      <c r="DD40" s="6"/>
      <c r="DE40" s="6"/>
      <c r="DF40" s="147"/>
      <c r="DG40" s="155"/>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152"/>
      <c r="EV40" s="147"/>
    </row>
    <row r="41" spans="2:152" x14ac:dyDescent="0.25">
      <c r="B41" s="44">
        <f>+B38+1</f>
        <v>25</v>
      </c>
      <c r="C41" s="156" t="s">
        <v>203</v>
      </c>
      <c r="D41" s="157"/>
      <c r="E41" s="46" t="s">
        <v>41</v>
      </c>
      <c r="F41" s="47">
        <v>3</v>
      </c>
      <c r="G41" s="48">
        <v>-0.4</v>
      </c>
      <c r="H41" s="49">
        <v>-0.1</v>
      </c>
      <c r="I41" s="49">
        <v>-1.4</v>
      </c>
      <c r="J41" s="50">
        <v>-1.5</v>
      </c>
      <c r="K41" s="158">
        <f t="shared" ref="K41:K51" si="11">SUM(G41:J41)</f>
        <v>-3.4</v>
      </c>
      <c r="L41" s="48">
        <v>0</v>
      </c>
      <c r="M41" s="49">
        <v>0</v>
      </c>
      <c r="N41" s="49">
        <v>0</v>
      </c>
      <c r="O41" s="50">
        <v>0</v>
      </c>
      <c r="P41" s="158">
        <f t="shared" ref="P41:P51" si="12">SUM(L41:O41)</f>
        <v>0</v>
      </c>
      <c r="Q41" s="48">
        <v>0</v>
      </c>
      <c r="R41" s="49">
        <v>0</v>
      </c>
      <c r="S41" s="49">
        <v>0</v>
      </c>
      <c r="T41" s="50">
        <v>0</v>
      </c>
      <c r="U41" s="158">
        <f t="shared" ref="U41:U51" si="13">SUM(Q41:T41)</f>
        <v>0</v>
      </c>
      <c r="V41" s="48">
        <v>0</v>
      </c>
      <c r="W41" s="49">
        <v>0</v>
      </c>
      <c r="X41" s="49">
        <v>0</v>
      </c>
      <c r="Y41" s="50">
        <v>0</v>
      </c>
      <c r="Z41" s="158">
        <f t="shared" ref="Z41:Z51" si="14">SUM(V41:Y41)</f>
        <v>0</v>
      </c>
      <c r="AA41" s="48">
        <v>0</v>
      </c>
      <c r="AB41" s="49">
        <v>0</v>
      </c>
      <c r="AC41" s="49">
        <v>0</v>
      </c>
      <c r="AD41" s="50">
        <v>0</v>
      </c>
      <c r="AE41" s="158">
        <f t="shared" ref="AE41:AE51" si="15">SUM(AA41:AD41)</f>
        <v>0</v>
      </c>
      <c r="AF41" s="48">
        <v>0</v>
      </c>
      <c r="AG41" s="49">
        <v>0</v>
      </c>
      <c r="AH41" s="49">
        <v>0</v>
      </c>
      <c r="AI41" s="50">
        <v>0</v>
      </c>
      <c r="AJ41" s="158">
        <f t="shared" ref="AJ41:AJ51" si="16">SUM(AF41:AI41)</f>
        <v>0</v>
      </c>
      <c r="AK41" s="48">
        <v>0</v>
      </c>
      <c r="AL41" s="49">
        <v>0</v>
      </c>
      <c r="AM41" s="49">
        <v>0</v>
      </c>
      <c r="AN41" s="50">
        <v>0</v>
      </c>
      <c r="AO41" s="158">
        <f t="shared" ref="AO41:AO51" si="17">SUM(AK41:AN41)</f>
        <v>0</v>
      </c>
      <c r="AP41" s="48">
        <v>0</v>
      </c>
      <c r="AQ41" s="49">
        <v>0</v>
      </c>
      <c r="AR41" s="49">
        <v>0</v>
      </c>
      <c r="AS41" s="50">
        <v>0</v>
      </c>
      <c r="AT41" s="158">
        <f t="shared" ref="AT41:AT51" si="18">SUM(AP41:AS41)</f>
        <v>0</v>
      </c>
      <c r="AU41" s="111"/>
      <c r="AV41" s="90"/>
      <c r="AW41" s="39" t="s">
        <v>204</v>
      </c>
      <c r="AX41" s="71"/>
      <c r="AY41" s="43">
        <f>(IF(SUM(BO41:DA41)=0,IF(BM41=1,$BM$4,0),$BO$4))</f>
        <v>0</v>
      </c>
      <c r="AZ41" s="43"/>
      <c r="BA41" s="6"/>
      <c r="BB41" s="44">
        <f>+BB38+1</f>
        <v>25</v>
      </c>
      <c r="BC41" s="159" t="s">
        <v>205</v>
      </c>
      <c r="BD41" s="46" t="s">
        <v>41</v>
      </c>
      <c r="BE41" s="47">
        <v>3</v>
      </c>
      <c r="BF41" s="160" t="s">
        <v>206</v>
      </c>
      <c r="BG41" s="161" t="s">
        <v>207</v>
      </c>
      <c r="BH41" s="161" t="s">
        <v>208</v>
      </c>
      <c r="BI41" s="162" t="s">
        <v>209</v>
      </c>
      <c r="BJ41" s="163" t="s">
        <v>210</v>
      </c>
      <c r="BL41" s="147"/>
      <c r="BM41" s="164">
        <f xml:space="preserve"> IF( AND( OR( C41 = DB41, C41=""), SUM(G41:AT41) &lt;&gt; 0), 1, 0 )</f>
        <v>0</v>
      </c>
      <c r="BO41" s="61"/>
      <c r="BP41" s="61"/>
      <c r="BQ41" s="61"/>
      <c r="BR41" s="61"/>
      <c r="BS41" s="60"/>
      <c r="BT41" s="61"/>
      <c r="BU41" s="61"/>
      <c r="BV41" s="61"/>
      <c r="BW41" s="61"/>
      <c r="BX41" s="60"/>
      <c r="BY41" s="61"/>
      <c r="BZ41" s="61"/>
      <c r="CA41" s="61"/>
      <c r="CB41" s="61"/>
      <c r="CC41" s="60"/>
      <c r="CD41" s="61"/>
      <c r="CE41" s="61"/>
      <c r="CF41" s="61"/>
      <c r="CG41" s="61"/>
      <c r="CH41" s="60"/>
      <c r="CI41" s="61"/>
      <c r="CJ41" s="61"/>
      <c r="CK41" s="61"/>
      <c r="CL41" s="61"/>
      <c r="CM41" s="60"/>
      <c r="CN41" s="61"/>
      <c r="CO41" s="61"/>
      <c r="CP41" s="61"/>
      <c r="CQ41" s="61"/>
      <c r="CR41" s="60"/>
      <c r="CS41" s="61"/>
      <c r="CT41" s="61"/>
      <c r="CU41" s="61"/>
      <c r="CV41" s="61"/>
      <c r="CW41" s="60"/>
      <c r="CX41" s="61"/>
      <c r="CY41" s="61"/>
      <c r="CZ41" s="61"/>
      <c r="DA41" s="61"/>
      <c r="DB41" s="165"/>
      <c r="DC41" s="147"/>
      <c r="DD41" s="6"/>
      <c r="DE41" s="6"/>
      <c r="DF41" s="147"/>
      <c r="DG41" s="166"/>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152"/>
      <c r="EV41" s="147"/>
    </row>
    <row r="42" spans="2:152" x14ac:dyDescent="0.25">
      <c r="B42" s="62">
        <f>+B41+1</f>
        <v>26</v>
      </c>
      <c r="C42" s="156" t="s">
        <v>211</v>
      </c>
      <c r="D42" s="167"/>
      <c r="E42" s="64" t="s">
        <v>41</v>
      </c>
      <c r="F42" s="65">
        <v>3</v>
      </c>
      <c r="G42" s="66"/>
      <c r="H42" s="67"/>
      <c r="I42" s="67"/>
      <c r="J42" s="68"/>
      <c r="K42" s="168">
        <f t="shared" si="11"/>
        <v>0</v>
      </c>
      <c r="L42" s="66"/>
      <c r="M42" s="67"/>
      <c r="N42" s="67"/>
      <c r="O42" s="68"/>
      <c r="P42" s="168">
        <f t="shared" si="12"/>
        <v>0</v>
      </c>
      <c r="Q42" s="66"/>
      <c r="R42" s="67"/>
      <c r="S42" s="67"/>
      <c r="T42" s="68"/>
      <c r="U42" s="168">
        <f t="shared" si="13"/>
        <v>0</v>
      </c>
      <c r="V42" s="66"/>
      <c r="W42" s="67"/>
      <c r="X42" s="67"/>
      <c r="Y42" s="68"/>
      <c r="Z42" s="168">
        <f t="shared" si="14"/>
        <v>0</v>
      </c>
      <c r="AA42" s="66"/>
      <c r="AB42" s="67"/>
      <c r="AC42" s="67"/>
      <c r="AD42" s="68"/>
      <c r="AE42" s="168">
        <f t="shared" si="15"/>
        <v>0</v>
      </c>
      <c r="AF42" s="66"/>
      <c r="AG42" s="67"/>
      <c r="AH42" s="67"/>
      <c r="AI42" s="68"/>
      <c r="AJ42" s="168">
        <f t="shared" si="16"/>
        <v>0</v>
      </c>
      <c r="AK42" s="66"/>
      <c r="AL42" s="67"/>
      <c r="AM42" s="67"/>
      <c r="AN42" s="68"/>
      <c r="AO42" s="168">
        <f t="shared" si="17"/>
        <v>0</v>
      </c>
      <c r="AP42" s="66"/>
      <c r="AQ42" s="67"/>
      <c r="AR42" s="67"/>
      <c r="AS42" s="68"/>
      <c r="AT42" s="168">
        <f t="shared" si="18"/>
        <v>0</v>
      </c>
      <c r="AU42" s="111"/>
      <c r="AV42" s="91"/>
      <c r="AW42" s="37" t="s">
        <v>204</v>
      </c>
      <c r="AX42" s="71"/>
      <c r="AY42" s="43">
        <f t="shared" ref="AY42:AY49" si="19">(IF(SUM(BO42:DA42)=0,IF(BM42=1,$BM$4,0),$BO$4))</f>
        <v>0</v>
      </c>
      <c r="AZ42" s="43"/>
      <c r="BA42" s="6"/>
      <c r="BB42" s="62">
        <f t="shared" ref="BB42:BB50" si="20">+BB41+1</f>
        <v>26</v>
      </c>
      <c r="BC42" s="169" t="s">
        <v>212</v>
      </c>
      <c r="BD42" s="64" t="s">
        <v>41</v>
      </c>
      <c r="BE42" s="65">
        <v>3</v>
      </c>
      <c r="BF42" s="170" t="s">
        <v>213</v>
      </c>
      <c r="BG42" s="171" t="s">
        <v>214</v>
      </c>
      <c r="BH42" s="171" t="s">
        <v>215</v>
      </c>
      <c r="BI42" s="172" t="s">
        <v>216</v>
      </c>
      <c r="BJ42" s="173" t="s">
        <v>217</v>
      </c>
      <c r="BL42" s="147"/>
      <c r="BM42" s="164">
        <f t="shared" ref="BM42:BM50" si="21" xml:space="preserve"> IF( AND( OR( C42 = DB42, C42=""), SUM(G42:AT42) &lt;&gt; 0), 1, 0 )</f>
        <v>0</v>
      </c>
      <c r="BO42" s="61"/>
      <c r="BP42" s="61"/>
      <c r="BQ42" s="61"/>
      <c r="BR42" s="61"/>
      <c r="BS42" s="60"/>
      <c r="BT42" s="61"/>
      <c r="BU42" s="61"/>
      <c r="BV42" s="61"/>
      <c r="BW42" s="61"/>
      <c r="BX42" s="60"/>
      <c r="BY42" s="61"/>
      <c r="BZ42" s="61"/>
      <c r="CA42" s="61"/>
      <c r="CB42" s="61"/>
      <c r="CC42" s="60"/>
      <c r="CD42" s="61"/>
      <c r="CE42" s="61"/>
      <c r="CF42" s="61"/>
      <c r="CG42" s="61"/>
      <c r="CH42" s="36"/>
      <c r="CI42" s="61"/>
      <c r="CJ42" s="61"/>
      <c r="CK42" s="61"/>
      <c r="CL42" s="61"/>
      <c r="CM42" s="60"/>
      <c r="CN42" s="61"/>
      <c r="CO42" s="61"/>
      <c r="CP42" s="61"/>
      <c r="CQ42" s="61"/>
      <c r="CR42" s="60"/>
      <c r="CS42" s="61"/>
      <c r="CT42" s="61"/>
      <c r="CU42" s="61"/>
      <c r="CV42" s="61"/>
      <c r="CW42" s="60"/>
      <c r="CX42" s="61"/>
      <c r="CY42" s="61"/>
      <c r="CZ42" s="61"/>
      <c r="DA42" s="61"/>
      <c r="DB42" s="165"/>
      <c r="DC42" s="147"/>
      <c r="DD42" s="6"/>
      <c r="DE42" s="6"/>
      <c r="DF42" s="147"/>
      <c r="DG42" s="166"/>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152"/>
      <c r="EV42" s="147"/>
    </row>
    <row r="43" spans="2:152" x14ac:dyDescent="0.25">
      <c r="B43" s="62">
        <f>+B42+1</f>
        <v>27</v>
      </c>
      <c r="C43" s="156" t="s">
        <v>218</v>
      </c>
      <c r="D43" s="167"/>
      <c r="E43" s="64" t="s">
        <v>41</v>
      </c>
      <c r="F43" s="65">
        <v>3</v>
      </c>
      <c r="G43" s="66"/>
      <c r="H43" s="67"/>
      <c r="I43" s="67"/>
      <c r="J43" s="68"/>
      <c r="K43" s="168">
        <f t="shared" si="11"/>
        <v>0</v>
      </c>
      <c r="L43" s="66"/>
      <c r="M43" s="67"/>
      <c r="N43" s="67"/>
      <c r="O43" s="68"/>
      <c r="P43" s="168">
        <f t="shared" si="12"/>
        <v>0</v>
      </c>
      <c r="Q43" s="66"/>
      <c r="R43" s="67"/>
      <c r="S43" s="67"/>
      <c r="T43" s="68"/>
      <c r="U43" s="168">
        <f t="shared" si="13"/>
        <v>0</v>
      </c>
      <c r="V43" s="66"/>
      <c r="W43" s="67"/>
      <c r="X43" s="67"/>
      <c r="Y43" s="68"/>
      <c r="Z43" s="168">
        <f t="shared" si="14"/>
        <v>0</v>
      </c>
      <c r="AA43" s="66"/>
      <c r="AB43" s="67"/>
      <c r="AC43" s="67"/>
      <c r="AD43" s="68"/>
      <c r="AE43" s="168">
        <f t="shared" si="15"/>
        <v>0</v>
      </c>
      <c r="AF43" s="66"/>
      <c r="AG43" s="67"/>
      <c r="AH43" s="67"/>
      <c r="AI43" s="68"/>
      <c r="AJ43" s="168">
        <f t="shared" si="16"/>
        <v>0</v>
      </c>
      <c r="AK43" s="66"/>
      <c r="AL43" s="67"/>
      <c r="AM43" s="67"/>
      <c r="AN43" s="68"/>
      <c r="AO43" s="168">
        <f t="shared" si="17"/>
        <v>0</v>
      </c>
      <c r="AP43" s="66"/>
      <c r="AQ43" s="67"/>
      <c r="AR43" s="67"/>
      <c r="AS43" s="68"/>
      <c r="AT43" s="168">
        <f t="shared" si="18"/>
        <v>0</v>
      </c>
      <c r="AU43" s="111"/>
      <c r="AV43" s="91"/>
      <c r="AW43" s="37" t="s">
        <v>204</v>
      </c>
      <c r="AX43" s="71"/>
      <c r="AY43" s="43">
        <f t="shared" si="19"/>
        <v>0</v>
      </c>
      <c r="AZ43" s="43"/>
      <c r="BA43" s="6"/>
      <c r="BB43" s="62">
        <f t="shared" si="20"/>
        <v>27</v>
      </c>
      <c r="BC43" s="169" t="s">
        <v>219</v>
      </c>
      <c r="BD43" s="64" t="s">
        <v>41</v>
      </c>
      <c r="BE43" s="65">
        <v>3</v>
      </c>
      <c r="BF43" s="170" t="s">
        <v>220</v>
      </c>
      <c r="BG43" s="171" t="s">
        <v>221</v>
      </c>
      <c r="BH43" s="171" t="s">
        <v>222</v>
      </c>
      <c r="BI43" s="172" t="s">
        <v>223</v>
      </c>
      <c r="BJ43" s="173" t="s">
        <v>224</v>
      </c>
      <c r="BL43" s="147"/>
      <c r="BM43" s="164">
        <f t="shared" si="21"/>
        <v>0</v>
      </c>
      <c r="BO43" s="61"/>
      <c r="BP43" s="61"/>
      <c r="BQ43" s="61"/>
      <c r="BR43" s="61"/>
      <c r="BS43" s="60"/>
      <c r="BT43" s="61"/>
      <c r="BU43" s="61"/>
      <c r="BV43" s="61"/>
      <c r="BW43" s="61"/>
      <c r="BX43" s="60"/>
      <c r="BY43" s="61"/>
      <c r="BZ43" s="61"/>
      <c r="CA43" s="61"/>
      <c r="CB43" s="61"/>
      <c r="CC43" s="60"/>
      <c r="CD43" s="61"/>
      <c r="CE43" s="61"/>
      <c r="CF43" s="61"/>
      <c r="CG43" s="61"/>
      <c r="CH43" s="36"/>
      <c r="CI43" s="61"/>
      <c r="CJ43" s="61"/>
      <c r="CK43" s="61"/>
      <c r="CL43" s="61"/>
      <c r="CM43" s="60"/>
      <c r="CN43" s="61"/>
      <c r="CO43" s="61"/>
      <c r="CP43" s="61"/>
      <c r="CQ43" s="61"/>
      <c r="CR43" s="60"/>
      <c r="CS43" s="61"/>
      <c r="CT43" s="61"/>
      <c r="CU43" s="61"/>
      <c r="CV43" s="61"/>
      <c r="CW43" s="60"/>
      <c r="CX43" s="61"/>
      <c r="CY43" s="61"/>
      <c r="CZ43" s="61"/>
      <c r="DA43" s="61"/>
      <c r="DB43" s="165"/>
      <c r="DC43" s="147"/>
      <c r="DD43" s="6"/>
      <c r="DE43" s="6"/>
      <c r="DF43" s="147"/>
      <c r="DG43" s="166"/>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152"/>
      <c r="EV43" s="147"/>
    </row>
    <row r="44" spans="2:152" x14ac:dyDescent="0.25">
      <c r="B44" s="174">
        <f>+B43+1</f>
        <v>28</v>
      </c>
      <c r="C44" s="156" t="s">
        <v>225</v>
      </c>
      <c r="D44" s="167"/>
      <c r="E44" s="64" t="s">
        <v>41</v>
      </c>
      <c r="F44" s="65">
        <v>3</v>
      </c>
      <c r="G44" s="66"/>
      <c r="H44" s="67"/>
      <c r="I44" s="67"/>
      <c r="J44" s="68"/>
      <c r="K44" s="168">
        <f t="shared" si="11"/>
        <v>0</v>
      </c>
      <c r="L44" s="66"/>
      <c r="M44" s="67"/>
      <c r="N44" s="67"/>
      <c r="O44" s="68"/>
      <c r="P44" s="168">
        <f t="shared" si="12"/>
        <v>0</v>
      </c>
      <c r="Q44" s="66"/>
      <c r="R44" s="67"/>
      <c r="S44" s="67"/>
      <c r="T44" s="68"/>
      <c r="U44" s="168">
        <f t="shared" si="13"/>
        <v>0</v>
      </c>
      <c r="V44" s="66"/>
      <c r="W44" s="67"/>
      <c r="X44" s="67"/>
      <c r="Y44" s="68"/>
      <c r="Z44" s="168">
        <f t="shared" si="14"/>
        <v>0</v>
      </c>
      <c r="AA44" s="66"/>
      <c r="AB44" s="67"/>
      <c r="AC44" s="67"/>
      <c r="AD44" s="68"/>
      <c r="AE44" s="168">
        <f t="shared" si="15"/>
        <v>0</v>
      </c>
      <c r="AF44" s="66"/>
      <c r="AG44" s="67"/>
      <c r="AH44" s="67"/>
      <c r="AI44" s="68"/>
      <c r="AJ44" s="168">
        <f t="shared" si="16"/>
        <v>0</v>
      </c>
      <c r="AK44" s="66"/>
      <c r="AL44" s="67"/>
      <c r="AM44" s="67"/>
      <c r="AN44" s="68"/>
      <c r="AO44" s="168">
        <f t="shared" si="17"/>
        <v>0</v>
      </c>
      <c r="AP44" s="66"/>
      <c r="AQ44" s="67"/>
      <c r="AR44" s="67"/>
      <c r="AS44" s="68"/>
      <c r="AT44" s="168">
        <f t="shared" si="18"/>
        <v>0</v>
      </c>
      <c r="AU44" s="111"/>
      <c r="AV44" s="91"/>
      <c r="AW44" s="37" t="s">
        <v>204</v>
      </c>
      <c r="AX44" s="71"/>
      <c r="AY44" s="43">
        <f t="shared" si="19"/>
        <v>0</v>
      </c>
      <c r="AZ44" s="43"/>
      <c r="BA44" s="6"/>
      <c r="BB44" s="174">
        <f t="shared" si="20"/>
        <v>28</v>
      </c>
      <c r="BC44" s="169" t="s">
        <v>226</v>
      </c>
      <c r="BD44" s="64" t="s">
        <v>41</v>
      </c>
      <c r="BE44" s="65">
        <v>3</v>
      </c>
      <c r="BF44" s="170" t="s">
        <v>227</v>
      </c>
      <c r="BG44" s="171" t="s">
        <v>228</v>
      </c>
      <c r="BH44" s="171" t="s">
        <v>229</v>
      </c>
      <c r="BI44" s="172" t="s">
        <v>230</v>
      </c>
      <c r="BJ44" s="173" t="s">
        <v>231</v>
      </c>
      <c r="BL44" s="147"/>
      <c r="BM44" s="164">
        <f t="shared" si="21"/>
        <v>0</v>
      </c>
      <c r="BO44" s="61"/>
      <c r="BP44" s="61"/>
      <c r="BQ44" s="61"/>
      <c r="BR44" s="61"/>
      <c r="BS44" s="60"/>
      <c r="BT44" s="61"/>
      <c r="BU44" s="61"/>
      <c r="BV44" s="61"/>
      <c r="BW44" s="61"/>
      <c r="BX44" s="60"/>
      <c r="BY44" s="61"/>
      <c r="BZ44" s="61"/>
      <c r="CA44" s="61"/>
      <c r="CB44" s="61"/>
      <c r="CC44" s="60"/>
      <c r="CD44" s="61"/>
      <c r="CE44" s="61"/>
      <c r="CF44" s="61"/>
      <c r="CG44" s="61"/>
      <c r="CH44" s="60"/>
      <c r="CI44" s="61"/>
      <c r="CJ44" s="61"/>
      <c r="CK44" s="61"/>
      <c r="CL44" s="61"/>
      <c r="CM44" s="60"/>
      <c r="CN44" s="61"/>
      <c r="CO44" s="61"/>
      <c r="CP44" s="61"/>
      <c r="CQ44" s="61"/>
      <c r="CR44" s="60"/>
      <c r="CS44" s="61"/>
      <c r="CT44" s="61"/>
      <c r="CU44" s="61"/>
      <c r="CV44" s="61"/>
      <c r="CW44" s="60"/>
      <c r="CX44" s="61"/>
      <c r="CY44" s="61"/>
      <c r="CZ44" s="61"/>
      <c r="DA44" s="61"/>
      <c r="DB44" s="165"/>
      <c r="DC44" s="147"/>
      <c r="DD44" s="6"/>
      <c r="DE44" s="6"/>
      <c r="DF44" s="147"/>
      <c r="DG44" s="166"/>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152"/>
      <c r="EV44" s="147"/>
    </row>
    <row r="45" spans="2:152" x14ac:dyDescent="0.25">
      <c r="B45" s="62">
        <f>+B44+1</f>
        <v>29</v>
      </c>
      <c r="C45" s="156" t="s">
        <v>232</v>
      </c>
      <c r="D45" s="167"/>
      <c r="E45" s="64" t="s">
        <v>41</v>
      </c>
      <c r="F45" s="65">
        <v>3</v>
      </c>
      <c r="G45" s="66"/>
      <c r="H45" s="67"/>
      <c r="I45" s="67"/>
      <c r="J45" s="68"/>
      <c r="K45" s="168">
        <f t="shared" si="11"/>
        <v>0</v>
      </c>
      <c r="L45" s="66"/>
      <c r="M45" s="67"/>
      <c r="N45" s="67"/>
      <c r="O45" s="68"/>
      <c r="P45" s="168">
        <f t="shared" si="12"/>
        <v>0</v>
      </c>
      <c r="Q45" s="66"/>
      <c r="R45" s="67"/>
      <c r="S45" s="67"/>
      <c r="T45" s="68"/>
      <c r="U45" s="168">
        <f t="shared" si="13"/>
        <v>0</v>
      </c>
      <c r="V45" s="66"/>
      <c r="W45" s="67"/>
      <c r="X45" s="67"/>
      <c r="Y45" s="68"/>
      <c r="Z45" s="168">
        <f t="shared" si="14"/>
        <v>0</v>
      </c>
      <c r="AA45" s="66"/>
      <c r="AB45" s="67"/>
      <c r="AC45" s="67"/>
      <c r="AD45" s="68"/>
      <c r="AE45" s="168">
        <f t="shared" si="15"/>
        <v>0</v>
      </c>
      <c r="AF45" s="66"/>
      <c r="AG45" s="67"/>
      <c r="AH45" s="67"/>
      <c r="AI45" s="68"/>
      <c r="AJ45" s="168">
        <f t="shared" si="16"/>
        <v>0</v>
      </c>
      <c r="AK45" s="66"/>
      <c r="AL45" s="67"/>
      <c r="AM45" s="67"/>
      <c r="AN45" s="68"/>
      <c r="AO45" s="168">
        <f t="shared" si="17"/>
        <v>0</v>
      </c>
      <c r="AP45" s="66"/>
      <c r="AQ45" s="67"/>
      <c r="AR45" s="67"/>
      <c r="AS45" s="68"/>
      <c r="AT45" s="168">
        <f t="shared" si="18"/>
        <v>0</v>
      </c>
      <c r="AU45" s="111"/>
      <c r="AV45" s="91"/>
      <c r="AW45" s="37" t="s">
        <v>204</v>
      </c>
      <c r="AX45" s="71"/>
      <c r="AY45" s="43">
        <f t="shared" si="19"/>
        <v>0</v>
      </c>
      <c r="AZ45" s="43"/>
      <c r="BA45" s="6"/>
      <c r="BB45" s="62">
        <f t="shared" si="20"/>
        <v>29</v>
      </c>
      <c r="BC45" s="169" t="s">
        <v>233</v>
      </c>
      <c r="BD45" s="64" t="s">
        <v>41</v>
      </c>
      <c r="BE45" s="65">
        <v>3</v>
      </c>
      <c r="BF45" s="170" t="s">
        <v>234</v>
      </c>
      <c r="BG45" s="171" t="s">
        <v>235</v>
      </c>
      <c r="BH45" s="171" t="s">
        <v>236</v>
      </c>
      <c r="BI45" s="172" t="s">
        <v>237</v>
      </c>
      <c r="BJ45" s="173" t="s">
        <v>238</v>
      </c>
      <c r="BL45" s="147"/>
      <c r="BM45" s="164">
        <f t="shared" si="21"/>
        <v>0</v>
      </c>
      <c r="BO45" s="61"/>
      <c r="BP45" s="61"/>
      <c r="BQ45" s="61"/>
      <c r="BR45" s="61"/>
      <c r="BS45" s="60"/>
      <c r="BT45" s="61"/>
      <c r="BU45" s="61"/>
      <c r="BV45" s="61"/>
      <c r="BW45" s="61"/>
      <c r="BX45" s="60"/>
      <c r="BY45" s="61"/>
      <c r="BZ45" s="61"/>
      <c r="CA45" s="61"/>
      <c r="CB45" s="61"/>
      <c r="CC45" s="60"/>
      <c r="CD45" s="61"/>
      <c r="CE45" s="61"/>
      <c r="CF45" s="61"/>
      <c r="CG45" s="61"/>
      <c r="CH45" s="60"/>
      <c r="CI45" s="61"/>
      <c r="CJ45" s="61"/>
      <c r="CK45" s="61"/>
      <c r="CL45" s="61"/>
      <c r="CM45" s="60"/>
      <c r="CN45" s="61"/>
      <c r="CO45" s="61"/>
      <c r="CP45" s="61"/>
      <c r="CQ45" s="61"/>
      <c r="CR45" s="60"/>
      <c r="CS45" s="61"/>
      <c r="CT45" s="61"/>
      <c r="CU45" s="61"/>
      <c r="CV45" s="61"/>
      <c r="CW45" s="60"/>
      <c r="CX45" s="61"/>
      <c r="CY45" s="61"/>
      <c r="CZ45" s="61"/>
      <c r="DA45" s="61"/>
      <c r="DB45" s="165"/>
      <c r="DC45" s="147"/>
      <c r="DD45" s="6"/>
      <c r="DE45" s="6"/>
      <c r="DF45" s="147"/>
      <c r="DG45" s="166"/>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152"/>
      <c r="EV45" s="147"/>
    </row>
    <row r="46" spans="2:152" x14ac:dyDescent="0.25">
      <c r="B46" s="175">
        <v>30</v>
      </c>
      <c r="C46" s="156" t="s">
        <v>239</v>
      </c>
      <c r="D46" s="176"/>
      <c r="E46" s="64" t="s">
        <v>41</v>
      </c>
      <c r="F46" s="65">
        <v>3</v>
      </c>
      <c r="G46" s="66"/>
      <c r="H46" s="67"/>
      <c r="I46" s="67"/>
      <c r="J46" s="68"/>
      <c r="K46" s="168">
        <f>SUM(G46:J46)</f>
        <v>0</v>
      </c>
      <c r="L46" s="66"/>
      <c r="M46" s="67"/>
      <c r="N46" s="67"/>
      <c r="O46" s="68"/>
      <c r="P46" s="168">
        <f>SUM(L46:O46)</f>
        <v>0</v>
      </c>
      <c r="Q46" s="66"/>
      <c r="R46" s="67"/>
      <c r="S46" s="67"/>
      <c r="T46" s="68"/>
      <c r="U46" s="168">
        <f>SUM(Q46:T46)</f>
        <v>0</v>
      </c>
      <c r="V46" s="66"/>
      <c r="W46" s="67"/>
      <c r="X46" s="67"/>
      <c r="Y46" s="68"/>
      <c r="Z46" s="168">
        <f>SUM(V46:Y46)</f>
        <v>0</v>
      </c>
      <c r="AA46" s="66"/>
      <c r="AB46" s="67"/>
      <c r="AC46" s="67"/>
      <c r="AD46" s="68"/>
      <c r="AE46" s="168">
        <f>SUM(AA46:AD46)</f>
        <v>0</v>
      </c>
      <c r="AF46" s="66"/>
      <c r="AG46" s="67"/>
      <c r="AH46" s="67"/>
      <c r="AI46" s="68"/>
      <c r="AJ46" s="168">
        <f>SUM(AF46:AI46)</f>
        <v>0</v>
      </c>
      <c r="AK46" s="66"/>
      <c r="AL46" s="67"/>
      <c r="AM46" s="67"/>
      <c r="AN46" s="68"/>
      <c r="AO46" s="168">
        <f>SUM(AK46:AN46)</f>
        <v>0</v>
      </c>
      <c r="AP46" s="66"/>
      <c r="AQ46" s="67"/>
      <c r="AR46" s="67"/>
      <c r="AS46" s="68"/>
      <c r="AT46" s="168">
        <f>SUM(AP46:AS46)</f>
        <v>0</v>
      </c>
      <c r="AU46" s="111"/>
      <c r="AV46" s="91"/>
      <c r="AW46" s="37" t="s">
        <v>204</v>
      </c>
      <c r="AX46" s="71"/>
      <c r="AY46" s="43">
        <f t="shared" si="19"/>
        <v>0</v>
      </c>
      <c r="AZ46" s="43"/>
      <c r="BA46" s="6"/>
      <c r="BB46" s="62">
        <f t="shared" si="20"/>
        <v>30</v>
      </c>
      <c r="BC46" s="169" t="s">
        <v>240</v>
      </c>
      <c r="BD46" s="64" t="s">
        <v>41</v>
      </c>
      <c r="BE46" s="65">
        <v>4</v>
      </c>
      <c r="BF46" s="170" t="s">
        <v>241</v>
      </c>
      <c r="BG46" s="171" t="s">
        <v>242</v>
      </c>
      <c r="BH46" s="171" t="s">
        <v>243</v>
      </c>
      <c r="BI46" s="172" t="s">
        <v>244</v>
      </c>
      <c r="BJ46" s="173" t="s">
        <v>245</v>
      </c>
      <c r="BL46" s="147"/>
      <c r="BM46" s="164">
        <f t="shared" si="21"/>
        <v>0</v>
      </c>
      <c r="BN46" s="6"/>
      <c r="BO46" s="61"/>
      <c r="BP46" s="61"/>
      <c r="BQ46" s="61"/>
      <c r="BR46" s="61"/>
      <c r="BS46" s="60"/>
      <c r="BT46" s="61"/>
      <c r="BU46" s="61"/>
      <c r="BV46" s="61"/>
      <c r="BW46" s="61"/>
      <c r="BX46" s="60"/>
      <c r="BY46" s="61"/>
      <c r="BZ46" s="61"/>
      <c r="CA46" s="61"/>
      <c r="CB46" s="61"/>
      <c r="CC46" s="60"/>
      <c r="CD46" s="61"/>
      <c r="CE46" s="61"/>
      <c r="CF46" s="61"/>
      <c r="CG46" s="61"/>
      <c r="CH46" s="60"/>
      <c r="CI46" s="61"/>
      <c r="CJ46" s="61"/>
      <c r="CK46" s="61"/>
      <c r="CL46" s="61"/>
      <c r="CM46" s="60"/>
      <c r="CN46" s="61"/>
      <c r="CO46" s="61"/>
      <c r="CP46" s="61"/>
      <c r="CQ46" s="61"/>
      <c r="CR46" s="60"/>
      <c r="CS46" s="61"/>
      <c r="CT46" s="61"/>
      <c r="CU46" s="61"/>
      <c r="CV46" s="61"/>
      <c r="CW46" s="60"/>
      <c r="CX46" s="61"/>
      <c r="CY46" s="61"/>
      <c r="CZ46" s="61"/>
      <c r="DA46" s="61"/>
      <c r="DB46" s="165"/>
      <c r="DC46" s="147"/>
      <c r="DD46" s="6"/>
      <c r="DE46" s="6"/>
      <c r="DF46" s="147"/>
      <c r="DG46" s="166"/>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152"/>
      <c r="EV46" s="147"/>
    </row>
    <row r="47" spans="2:152" x14ac:dyDescent="0.25">
      <c r="B47" s="175">
        <v>31</v>
      </c>
      <c r="C47" s="156" t="s">
        <v>246</v>
      </c>
      <c r="D47" s="176"/>
      <c r="E47" s="64" t="s">
        <v>41</v>
      </c>
      <c r="F47" s="65">
        <v>3</v>
      </c>
      <c r="G47" s="66"/>
      <c r="H47" s="67"/>
      <c r="I47" s="67"/>
      <c r="J47" s="68"/>
      <c r="K47" s="168">
        <f>SUM(G47:J47)</f>
        <v>0</v>
      </c>
      <c r="L47" s="66"/>
      <c r="M47" s="67"/>
      <c r="N47" s="67"/>
      <c r="O47" s="68"/>
      <c r="P47" s="168">
        <f>SUM(L47:O47)</f>
        <v>0</v>
      </c>
      <c r="Q47" s="66"/>
      <c r="R47" s="67"/>
      <c r="S47" s="67"/>
      <c r="T47" s="68"/>
      <c r="U47" s="168">
        <f>SUM(Q47:T47)</f>
        <v>0</v>
      </c>
      <c r="V47" s="66"/>
      <c r="W47" s="67"/>
      <c r="X47" s="67"/>
      <c r="Y47" s="68"/>
      <c r="Z47" s="168">
        <f>SUM(V47:Y47)</f>
        <v>0</v>
      </c>
      <c r="AA47" s="66"/>
      <c r="AB47" s="67"/>
      <c r="AC47" s="67"/>
      <c r="AD47" s="68"/>
      <c r="AE47" s="168">
        <f>SUM(AA47:AD47)</f>
        <v>0</v>
      </c>
      <c r="AF47" s="66"/>
      <c r="AG47" s="67"/>
      <c r="AH47" s="67"/>
      <c r="AI47" s="68"/>
      <c r="AJ47" s="168">
        <f>SUM(AF47:AI47)</f>
        <v>0</v>
      </c>
      <c r="AK47" s="66"/>
      <c r="AL47" s="67"/>
      <c r="AM47" s="67"/>
      <c r="AN47" s="68"/>
      <c r="AO47" s="168">
        <f>SUM(AK47:AN47)</f>
        <v>0</v>
      </c>
      <c r="AP47" s="66"/>
      <c r="AQ47" s="67"/>
      <c r="AR47" s="67"/>
      <c r="AS47" s="68"/>
      <c r="AT47" s="168">
        <f>SUM(AP47:AS47)</f>
        <v>0</v>
      </c>
      <c r="AU47" s="111"/>
      <c r="AV47" s="91"/>
      <c r="AW47" s="37" t="s">
        <v>204</v>
      </c>
      <c r="AX47" s="71"/>
      <c r="AY47" s="43">
        <f t="shared" si="19"/>
        <v>0</v>
      </c>
      <c r="AZ47" s="43"/>
      <c r="BA47" s="6"/>
      <c r="BB47" s="62">
        <f t="shared" si="20"/>
        <v>31</v>
      </c>
      <c r="BC47" s="169" t="s">
        <v>247</v>
      </c>
      <c r="BD47" s="64" t="s">
        <v>41</v>
      </c>
      <c r="BE47" s="65">
        <v>5</v>
      </c>
      <c r="BF47" s="170" t="s">
        <v>248</v>
      </c>
      <c r="BG47" s="171" t="s">
        <v>249</v>
      </c>
      <c r="BH47" s="171" t="s">
        <v>250</v>
      </c>
      <c r="BI47" s="172" t="s">
        <v>251</v>
      </c>
      <c r="BJ47" s="173" t="s">
        <v>252</v>
      </c>
      <c r="BL47" s="147"/>
      <c r="BM47" s="164">
        <f t="shared" si="21"/>
        <v>0</v>
      </c>
      <c r="BN47" s="6"/>
      <c r="BO47" s="61"/>
      <c r="BP47" s="61"/>
      <c r="BQ47" s="61"/>
      <c r="BR47" s="61"/>
      <c r="BS47" s="60"/>
      <c r="BT47" s="61"/>
      <c r="BU47" s="61"/>
      <c r="BV47" s="61"/>
      <c r="BW47" s="61"/>
      <c r="BX47" s="60"/>
      <c r="BY47" s="61"/>
      <c r="BZ47" s="61"/>
      <c r="CA47" s="61"/>
      <c r="CB47" s="61"/>
      <c r="CC47" s="60"/>
      <c r="CD47" s="61"/>
      <c r="CE47" s="61"/>
      <c r="CF47" s="61"/>
      <c r="CG47" s="61"/>
      <c r="CH47" s="60"/>
      <c r="CI47" s="61"/>
      <c r="CJ47" s="61"/>
      <c r="CK47" s="61"/>
      <c r="CL47" s="61"/>
      <c r="CM47" s="60"/>
      <c r="CN47" s="61"/>
      <c r="CO47" s="61"/>
      <c r="CP47" s="61"/>
      <c r="CQ47" s="61"/>
      <c r="CR47" s="60"/>
      <c r="CS47" s="61"/>
      <c r="CT47" s="61"/>
      <c r="CU47" s="61"/>
      <c r="CV47" s="61"/>
      <c r="CW47" s="60"/>
      <c r="CX47" s="61"/>
      <c r="CY47" s="61"/>
      <c r="CZ47" s="61"/>
      <c r="DA47" s="61"/>
      <c r="DB47" s="165"/>
      <c r="DC47" s="147"/>
      <c r="DD47" s="6"/>
      <c r="DE47" s="6"/>
      <c r="DF47" s="147"/>
      <c r="DG47" s="166"/>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152"/>
      <c r="EV47" s="147"/>
    </row>
    <row r="48" spans="2:152" x14ac:dyDescent="0.25">
      <c r="B48" s="175">
        <v>32</v>
      </c>
      <c r="C48" s="156" t="s">
        <v>253</v>
      </c>
      <c r="D48" s="176"/>
      <c r="E48" s="64" t="s">
        <v>41</v>
      </c>
      <c r="F48" s="65">
        <v>3</v>
      </c>
      <c r="G48" s="66"/>
      <c r="H48" s="67"/>
      <c r="I48" s="67"/>
      <c r="J48" s="68"/>
      <c r="K48" s="168">
        <f>SUM(G48:J48)</f>
        <v>0</v>
      </c>
      <c r="L48" s="66"/>
      <c r="M48" s="67"/>
      <c r="N48" s="67"/>
      <c r="O48" s="68"/>
      <c r="P48" s="168">
        <f>SUM(L48:O48)</f>
        <v>0</v>
      </c>
      <c r="Q48" s="66"/>
      <c r="R48" s="67"/>
      <c r="S48" s="67"/>
      <c r="T48" s="68"/>
      <c r="U48" s="168">
        <f>SUM(Q48:T48)</f>
        <v>0</v>
      </c>
      <c r="V48" s="66"/>
      <c r="W48" s="67"/>
      <c r="X48" s="67"/>
      <c r="Y48" s="68"/>
      <c r="Z48" s="168">
        <f>SUM(V48:Y48)</f>
        <v>0</v>
      </c>
      <c r="AA48" s="66"/>
      <c r="AB48" s="67"/>
      <c r="AC48" s="67"/>
      <c r="AD48" s="68"/>
      <c r="AE48" s="168">
        <f>SUM(AA48:AD48)</f>
        <v>0</v>
      </c>
      <c r="AF48" s="66"/>
      <c r="AG48" s="67"/>
      <c r="AH48" s="67"/>
      <c r="AI48" s="68"/>
      <c r="AJ48" s="168">
        <f>SUM(AF48:AI48)</f>
        <v>0</v>
      </c>
      <c r="AK48" s="66"/>
      <c r="AL48" s="67"/>
      <c r="AM48" s="67"/>
      <c r="AN48" s="68"/>
      <c r="AO48" s="168">
        <f>SUM(AK48:AN48)</f>
        <v>0</v>
      </c>
      <c r="AP48" s="66"/>
      <c r="AQ48" s="67"/>
      <c r="AR48" s="67"/>
      <c r="AS48" s="68"/>
      <c r="AT48" s="168">
        <f>SUM(AP48:AS48)</f>
        <v>0</v>
      </c>
      <c r="AU48" s="111"/>
      <c r="AV48" s="91"/>
      <c r="AW48" s="37" t="s">
        <v>204</v>
      </c>
      <c r="AX48" s="71"/>
      <c r="AY48" s="43">
        <f t="shared" si="19"/>
        <v>0</v>
      </c>
      <c r="AZ48" s="43"/>
      <c r="BA48" s="6"/>
      <c r="BB48" s="62">
        <f t="shared" si="20"/>
        <v>32</v>
      </c>
      <c r="BC48" s="169" t="s">
        <v>254</v>
      </c>
      <c r="BD48" s="64" t="s">
        <v>41</v>
      </c>
      <c r="BE48" s="65">
        <v>6</v>
      </c>
      <c r="BF48" s="170" t="s">
        <v>255</v>
      </c>
      <c r="BG48" s="171" t="s">
        <v>256</v>
      </c>
      <c r="BH48" s="171" t="s">
        <v>257</v>
      </c>
      <c r="BI48" s="172" t="s">
        <v>258</v>
      </c>
      <c r="BJ48" s="173" t="s">
        <v>259</v>
      </c>
      <c r="BL48" s="147"/>
      <c r="BM48" s="164">
        <f t="shared" si="21"/>
        <v>0</v>
      </c>
      <c r="BN48" s="6"/>
      <c r="BO48" s="61"/>
      <c r="BP48" s="61"/>
      <c r="BQ48" s="61"/>
      <c r="BR48" s="61"/>
      <c r="BS48" s="60"/>
      <c r="BT48" s="61"/>
      <c r="BU48" s="61"/>
      <c r="BV48" s="61"/>
      <c r="BW48" s="61"/>
      <c r="BX48" s="60"/>
      <c r="BY48" s="61"/>
      <c r="BZ48" s="61"/>
      <c r="CA48" s="61"/>
      <c r="CB48" s="61"/>
      <c r="CC48" s="60"/>
      <c r="CD48" s="61"/>
      <c r="CE48" s="61"/>
      <c r="CF48" s="61"/>
      <c r="CG48" s="61"/>
      <c r="CH48" s="60"/>
      <c r="CI48" s="61"/>
      <c r="CJ48" s="61"/>
      <c r="CK48" s="61"/>
      <c r="CL48" s="61"/>
      <c r="CM48" s="60"/>
      <c r="CN48" s="61"/>
      <c r="CO48" s="61"/>
      <c r="CP48" s="61"/>
      <c r="CQ48" s="61"/>
      <c r="CR48" s="60"/>
      <c r="CS48" s="61"/>
      <c r="CT48" s="61"/>
      <c r="CU48" s="61"/>
      <c r="CV48" s="61"/>
      <c r="CW48" s="60"/>
      <c r="CX48" s="61"/>
      <c r="CY48" s="61"/>
      <c r="CZ48" s="61"/>
      <c r="DA48" s="61"/>
      <c r="DB48" s="165"/>
      <c r="DC48" s="147"/>
      <c r="DD48" s="6"/>
      <c r="DE48" s="6"/>
      <c r="DF48" s="147"/>
      <c r="DG48" s="166"/>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152"/>
      <c r="EV48" s="147"/>
    </row>
    <row r="49" spans="2:152" x14ac:dyDescent="0.25">
      <c r="B49" s="175">
        <v>33</v>
      </c>
      <c r="C49" s="156" t="s">
        <v>260</v>
      </c>
      <c r="D49" s="176"/>
      <c r="E49" s="64" t="s">
        <v>41</v>
      </c>
      <c r="F49" s="65">
        <v>3</v>
      </c>
      <c r="G49" s="66"/>
      <c r="H49" s="67"/>
      <c r="I49" s="67"/>
      <c r="J49" s="68"/>
      <c r="K49" s="168">
        <f>SUM(G49:J49)</f>
        <v>0</v>
      </c>
      <c r="L49" s="66"/>
      <c r="M49" s="67"/>
      <c r="N49" s="67"/>
      <c r="O49" s="68"/>
      <c r="P49" s="168">
        <f>SUM(L49:O49)</f>
        <v>0</v>
      </c>
      <c r="Q49" s="66"/>
      <c r="R49" s="67"/>
      <c r="S49" s="67"/>
      <c r="T49" s="68"/>
      <c r="U49" s="168">
        <f>SUM(Q49:T49)</f>
        <v>0</v>
      </c>
      <c r="V49" s="66"/>
      <c r="W49" s="67"/>
      <c r="X49" s="67"/>
      <c r="Y49" s="68"/>
      <c r="Z49" s="168">
        <f>SUM(V49:Y49)</f>
        <v>0</v>
      </c>
      <c r="AA49" s="66"/>
      <c r="AB49" s="67"/>
      <c r="AC49" s="67"/>
      <c r="AD49" s="68"/>
      <c r="AE49" s="168">
        <f>SUM(AA49:AD49)</f>
        <v>0</v>
      </c>
      <c r="AF49" s="66"/>
      <c r="AG49" s="67"/>
      <c r="AH49" s="67"/>
      <c r="AI49" s="68"/>
      <c r="AJ49" s="168">
        <f>SUM(AF49:AI49)</f>
        <v>0</v>
      </c>
      <c r="AK49" s="66"/>
      <c r="AL49" s="67"/>
      <c r="AM49" s="67"/>
      <c r="AN49" s="68"/>
      <c r="AO49" s="168">
        <f>SUM(AK49:AN49)</f>
        <v>0</v>
      </c>
      <c r="AP49" s="66"/>
      <c r="AQ49" s="67"/>
      <c r="AR49" s="67"/>
      <c r="AS49" s="68"/>
      <c r="AT49" s="168">
        <f>SUM(AP49:AS49)</f>
        <v>0</v>
      </c>
      <c r="AU49" s="111"/>
      <c r="AV49" s="91"/>
      <c r="AW49" s="37" t="s">
        <v>204</v>
      </c>
      <c r="AX49" s="71"/>
      <c r="AY49" s="43">
        <f t="shared" si="19"/>
        <v>0</v>
      </c>
      <c r="AZ49" s="43"/>
      <c r="BA49" s="6"/>
      <c r="BB49" s="62">
        <f t="shared" si="20"/>
        <v>33</v>
      </c>
      <c r="BC49" s="169" t="s">
        <v>261</v>
      </c>
      <c r="BD49" s="64" t="s">
        <v>41</v>
      </c>
      <c r="BE49" s="65">
        <v>7</v>
      </c>
      <c r="BF49" s="170" t="s">
        <v>262</v>
      </c>
      <c r="BG49" s="171" t="s">
        <v>263</v>
      </c>
      <c r="BH49" s="171" t="s">
        <v>264</v>
      </c>
      <c r="BI49" s="172" t="s">
        <v>265</v>
      </c>
      <c r="BJ49" s="173" t="s">
        <v>266</v>
      </c>
      <c r="BL49" s="147"/>
      <c r="BM49" s="164">
        <f t="shared" si="21"/>
        <v>0</v>
      </c>
      <c r="BN49" s="6"/>
      <c r="BO49" s="61"/>
      <c r="BP49" s="61"/>
      <c r="BQ49" s="61"/>
      <c r="BR49" s="61"/>
      <c r="BS49" s="60"/>
      <c r="BT49" s="61"/>
      <c r="BU49" s="61"/>
      <c r="BV49" s="61"/>
      <c r="BW49" s="61"/>
      <c r="BX49" s="60"/>
      <c r="BY49" s="61"/>
      <c r="BZ49" s="61"/>
      <c r="CA49" s="61"/>
      <c r="CB49" s="61"/>
      <c r="CC49" s="60"/>
      <c r="CD49" s="61"/>
      <c r="CE49" s="61"/>
      <c r="CF49" s="61"/>
      <c r="CG49" s="61"/>
      <c r="CH49" s="60"/>
      <c r="CI49" s="61"/>
      <c r="CJ49" s="61"/>
      <c r="CK49" s="61"/>
      <c r="CL49" s="61"/>
      <c r="CM49" s="60"/>
      <c r="CN49" s="61"/>
      <c r="CO49" s="61"/>
      <c r="CP49" s="61"/>
      <c r="CQ49" s="61"/>
      <c r="CR49" s="60"/>
      <c r="CS49" s="61"/>
      <c r="CT49" s="61"/>
      <c r="CU49" s="61"/>
      <c r="CV49" s="61"/>
      <c r="CW49" s="60"/>
      <c r="CX49" s="61"/>
      <c r="CY49" s="61"/>
      <c r="CZ49" s="61"/>
      <c r="DA49" s="61"/>
      <c r="DB49" s="165"/>
      <c r="DC49" s="147"/>
      <c r="DD49" s="6"/>
      <c r="DE49" s="6"/>
      <c r="DF49" s="147"/>
      <c r="DG49" s="166"/>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152"/>
      <c r="EV49" s="147"/>
    </row>
    <row r="50" spans="2:152" x14ac:dyDescent="0.25">
      <c r="B50" s="175">
        <v>34</v>
      </c>
      <c r="C50" s="156" t="s">
        <v>267</v>
      </c>
      <c r="D50" s="176"/>
      <c r="E50" s="64" t="s">
        <v>41</v>
      </c>
      <c r="F50" s="65">
        <v>3</v>
      </c>
      <c r="G50" s="66"/>
      <c r="H50" s="67"/>
      <c r="I50" s="67"/>
      <c r="J50" s="68"/>
      <c r="K50" s="168">
        <f>SUM(G50:J50)</f>
        <v>0</v>
      </c>
      <c r="L50" s="66"/>
      <c r="M50" s="67"/>
      <c r="N50" s="67"/>
      <c r="O50" s="68"/>
      <c r="P50" s="168">
        <f>SUM(L50:O50)</f>
        <v>0</v>
      </c>
      <c r="Q50" s="66"/>
      <c r="R50" s="67"/>
      <c r="S50" s="67"/>
      <c r="T50" s="68"/>
      <c r="U50" s="168">
        <f>SUM(Q50:T50)</f>
        <v>0</v>
      </c>
      <c r="V50" s="66"/>
      <c r="W50" s="67"/>
      <c r="X50" s="67"/>
      <c r="Y50" s="68"/>
      <c r="Z50" s="168">
        <f>SUM(V50:Y50)</f>
        <v>0</v>
      </c>
      <c r="AA50" s="66"/>
      <c r="AB50" s="67"/>
      <c r="AC50" s="67"/>
      <c r="AD50" s="68"/>
      <c r="AE50" s="168">
        <f>SUM(AA50:AD50)</f>
        <v>0</v>
      </c>
      <c r="AF50" s="66"/>
      <c r="AG50" s="67"/>
      <c r="AH50" s="67"/>
      <c r="AI50" s="68"/>
      <c r="AJ50" s="168">
        <f>SUM(AF50:AI50)</f>
        <v>0</v>
      </c>
      <c r="AK50" s="66"/>
      <c r="AL50" s="67"/>
      <c r="AM50" s="67"/>
      <c r="AN50" s="68"/>
      <c r="AO50" s="168">
        <f>SUM(AK50:AN50)</f>
        <v>0</v>
      </c>
      <c r="AP50" s="66"/>
      <c r="AQ50" s="67"/>
      <c r="AR50" s="67"/>
      <c r="AS50" s="68"/>
      <c r="AT50" s="168">
        <f>SUM(AP50:AS50)</f>
        <v>0</v>
      </c>
      <c r="AU50" s="111"/>
      <c r="AV50" s="91"/>
      <c r="AW50" s="37" t="s">
        <v>204</v>
      </c>
      <c r="AX50" s="71"/>
      <c r="AY50" s="43">
        <f>(IF(SUM(BO50:DA50)=0,IF(BM50=1,$BM$4,0),$BO$4))</f>
        <v>0</v>
      </c>
      <c r="AZ50" s="43"/>
      <c r="BA50" s="6"/>
      <c r="BB50" s="62">
        <f t="shared" si="20"/>
        <v>34</v>
      </c>
      <c r="BC50" s="169" t="s">
        <v>268</v>
      </c>
      <c r="BD50" s="64" t="s">
        <v>41</v>
      </c>
      <c r="BE50" s="65">
        <v>8</v>
      </c>
      <c r="BF50" s="170" t="s">
        <v>269</v>
      </c>
      <c r="BG50" s="171" t="s">
        <v>270</v>
      </c>
      <c r="BH50" s="171" t="s">
        <v>271</v>
      </c>
      <c r="BI50" s="172" t="s">
        <v>272</v>
      </c>
      <c r="BJ50" s="173" t="s">
        <v>273</v>
      </c>
      <c r="BL50" s="7"/>
      <c r="BM50" s="164">
        <f t="shared" si="21"/>
        <v>0</v>
      </c>
      <c r="BN50" s="6"/>
      <c r="BO50" s="61"/>
      <c r="BP50" s="61"/>
      <c r="BQ50" s="61"/>
      <c r="BR50" s="61"/>
      <c r="BS50" s="60"/>
      <c r="BT50" s="61"/>
      <c r="BU50" s="61"/>
      <c r="BV50" s="61"/>
      <c r="BW50" s="61"/>
      <c r="BX50" s="60"/>
      <c r="BY50" s="61"/>
      <c r="BZ50" s="61"/>
      <c r="CA50" s="61"/>
      <c r="CB50" s="61"/>
      <c r="CC50" s="60"/>
      <c r="CD50" s="61"/>
      <c r="CE50" s="61"/>
      <c r="CF50" s="61"/>
      <c r="CG50" s="61"/>
      <c r="CH50" s="60"/>
      <c r="CI50" s="61"/>
      <c r="CJ50" s="61"/>
      <c r="CK50" s="61"/>
      <c r="CL50" s="61"/>
      <c r="CM50" s="60"/>
      <c r="CN50" s="61"/>
      <c r="CO50" s="61"/>
      <c r="CP50" s="61"/>
      <c r="CQ50" s="61"/>
      <c r="CR50" s="60"/>
      <c r="CS50" s="61"/>
      <c r="CT50" s="61"/>
      <c r="CU50" s="61"/>
      <c r="CV50" s="61"/>
      <c r="CW50" s="60"/>
      <c r="CX50" s="61"/>
      <c r="CY50" s="61"/>
      <c r="CZ50" s="61"/>
      <c r="DA50" s="61"/>
      <c r="DB50" s="165"/>
      <c r="DC50" s="7"/>
      <c r="DD50" s="6"/>
      <c r="DE50" s="6"/>
      <c r="DF50" s="7"/>
      <c r="DG50" s="166"/>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152"/>
      <c r="EV50" s="7"/>
    </row>
    <row r="51" spans="2:152" ht="15.75" thickBot="1" x14ac:dyDescent="0.3">
      <c r="B51" s="95">
        <v>35</v>
      </c>
      <c r="C51" s="96" t="s">
        <v>274</v>
      </c>
      <c r="D51" s="177"/>
      <c r="E51" s="97" t="s">
        <v>41</v>
      </c>
      <c r="F51" s="98">
        <v>3</v>
      </c>
      <c r="G51" s="178">
        <f>SUM(G41:G50)</f>
        <v>-0.4</v>
      </c>
      <c r="H51" s="179">
        <f>SUM(H41:H50)</f>
        <v>-0.1</v>
      </c>
      <c r="I51" s="179">
        <f>SUM(I41:I50)</f>
        <v>-1.4</v>
      </c>
      <c r="J51" s="180">
        <f>SUM(J41:J50)</f>
        <v>-1.5</v>
      </c>
      <c r="K51" s="181">
        <f t="shared" si="11"/>
        <v>-3.4</v>
      </c>
      <c r="L51" s="178">
        <f>SUM(L41:L50)</f>
        <v>0</v>
      </c>
      <c r="M51" s="179">
        <f>SUM(M41:M50)</f>
        <v>0</v>
      </c>
      <c r="N51" s="179">
        <f>SUM(N41:N50)</f>
        <v>0</v>
      </c>
      <c r="O51" s="180">
        <f>SUM(O41:O50)</f>
        <v>0</v>
      </c>
      <c r="P51" s="181">
        <f t="shared" si="12"/>
        <v>0</v>
      </c>
      <c r="Q51" s="178">
        <f>SUM(Q41:Q50)</f>
        <v>0</v>
      </c>
      <c r="R51" s="179">
        <f>SUM(R41:R50)</f>
        <v>0</v>
      </c>
      <c r="S51" s="179">
        <f>SUM(S41:S50)</f>
        <v>0</v>
      </c>
      <c r="T51" s="180">
        <f>SUM(T41:T50)</f>
        <v>0</v>
      </c>
      <c r="U51" s="181">
        <f t="shared" si="13"/>
        <v>0</v>
      </c>
      <c r="V51" s="178">
        <f>SUM(V41:V50)</f>
        <v>0</v>
      </c>
      <c r="W51" s="179">
        <f>SUM(W41:W50)</f>
        <v>0</v>
      </c>
      <c r="X51" s="179">
        <f>SUM(X41:X50)</f>
        <v>0</v>
      </c>
      <c r="Y51" s="180">
        <f>SUM(Y41:Y50)</f>
        <v>0</v>
      </c>
      <c r="Z51" s="181">
        <f t="shared" si="14"/>
        <v>0</v>
      </c>
      <c r="AA51" s="178">
        <f>SUM(AA41:AA50)</f>
        <v>0</v>
      </c>
      <c r="AB51" s="179">
        <f>SUM(AB41:AB50)</f>
        <v>0</v>
      </c>
      <c r="AC51" s="179">
        <f>SUM(AC41:AC50)</f>
        <v>0</v>
      </c>
      <c r="AD51" s="180">
        <f>SUM(AD41:AD50)</f>
        <v>0</v>
      </c>
      <c r="AE51" s="181">
        <f t="shared" si="15"/>
        <v>0</v>
      </c>
      <c r="AF51" s="178">
        <f>SUM(AF41:AF50)</f>
        <v>0</v>
      </c>
      <c r="AG51" s="179">
        <f>SUM(AG41:AG50)</f>
        <v>0</v>
      </c>
      <c r="AH51" s="179">
        <f>SUM(AH41:AH50)</f>
        <v>0</v>
      </c>
      <c r="AI51" s="180">
        <f>SUM(AI41:AI50)</f>
        <v>0</v>
      </c>
      <c r="AJ51" s="181">
        <f t="shared" si="16"/>
        <v>0</v>
      </c>
      <c r="AK51" s="178">
        <f>SUM(AK41:AK50)</f>
        <v>0</v>
      </c>
      <c r="AL51" s="179">
        <f>SUM(AL41:AL50)</f>
        <v>0</v>
      </c>
      <c r="AM51" s="179">
        <f>SUM(AM41:AM50)</f>
        <v>0</v>
      </c>
      <c r="AN51" s="180">
        <f>SUM(AN41:AN50)</f>
        <v>0</v>
      </c>
      <c r="AO51" s="181">
        <f t="shared" si="17"/>
        <v>0</v>
      </c>
      <c r="AP51" s="178">
        <f>SUM(AP41:AP50)</f>
        <v>0</v>
      </c>
      <c r="AQ51" s="179">
        <f>SUM(AQ41:AQ50)</f>
        <v>0</v>
      </c>
      <c r="AR51" s="179">
        <f>SUM(AR41:AR50)</f>
        <v>0</v>
      </c>
      <c r="AS51" s="180">
        <f>SUM(AS41:AS50)</f>
        <v>0</v>
      </c>
      <c r="AT51" s="181">
        <f t="shared" si="18"/>
        <v>0</v>
      </c>
      <c r="AU51" s="111"/>
      <c r="AV51" s="141" t="s">
        <v>275</v>
      </c>
      <c r="AW51" s="142"/>
      <c r="AX51" s="135"/>
      <c r="AY51" s="43"/>
      <c r="AZ51" s="43"/>
      <c r="BA51" s="6"/>
      <c r="BB51" s="95">
        <v>35</v>
      </c>
      <c r="BC51" s="96" t="s">
        <v>274</v>
      </c>
      <c r="BD51" s="97" t="s">
        <v>41</v>
      </c>
      <c r="BE51" s="98">
        <v>3</v>
      </c>
      <c r="BF51" s="182" t="s">
        <v>276</v>
      </c>
      <c r="BG51" s="183" t="s">
        <v>277</v>
      </c>
      <c r="BH51" s="183" t="s">
        <v>278</v>
      </c>
      <c r="BI51" s="184" t="s">
        <v>279</v>
      </c>
      <c r="BJ51" s="185" t="s">
        <v>280</v>
      </c>
      <c r="BL51" s="7"/>
      <c r="DC51" s="7"/>
      <c r="DD51" s="6"/>
      <c r="DE51" s="6"/>
      <c r="DF51" s="7"/>
      <c r="DG51" s="155"/>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152"/>
      <c r="EV51" s="7"/>
    </row>
    <row r="52" spans="2:152" ht="15.75" thickBot="1" x14ac:dyDescent="0.3">
      <c r="B52" s="149"/>
      <c r="C52" s="150"/>
      <c r="D52" s="33"/>
      <c r="E52" s="33"/>
      <c r="F52" s="33"/>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4"/>
      <c r="AV52" s="120"/>
      <c r="AW52" s="120"/>
      <c r="AX52" s="120"/>
      <c r="AY52" s="43"/>
      <c r="AZ52" s="43"/>
      <c r="BA52" s="6"/>
      <c r="BB52" s="149"/>
      <c r="BC52" s="150"/>
      <c r="BD52" s="33"/>
      <c r="BE52" s="33"/>
      <c r="BF52" s="151"/>
      <c r="BG52" s="151"/>
      <c r="BH52" s="151"/>
      <c r="BI52" s="151"/>
      <c r="BJ52" s="151"/>
      <c r="BL52" s="7"/>
      <c r="DC52" s="7"/>
      <c r="DD52" s="6"/>
      <c r="DE52" s="6"/>
      <c r="DF52" s="7"/>
      <c r="DG52" s="155"/>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152"/>
      <c r="EV52" s="7"/>
    </row>
    <row r="53" spans="2:152" ht="15" customHeight="1" thickBot="1" x14ac:dyDescent="0.3">
      <c r="B53" s="40" t="s">
        <v>281</v>
      </c>
      <c r="C53" s="153" t="s">
        <v>282</v>
      </c>
      <c r="D53" s="33"/>
      <c r="E53" s="42"/>
      <c r="F53" s="4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4"/>
      <c r="AV53" s="115"/>
      <c r="AW53" s="115"/>
      <c r="AX53" s="115"/>
      <c r="AY53" s="43"/>
      <c r="AZ53" s="43"/>
      <c r="BA53" s="6"/>
      <c r="BB53" s="40" t="s">
        <v>281</v>
      </c>
      <c r="BC53" s="153" t="s">
        <v>282</v>
      </c>
      <c r="BD53" s="42"/>
      <c r="BE53" s="42"/>
      <c r="BF53" s="154"/>
      <c r="BG53" s="154"/>
      <c r="BH53" s="154"/>
      <c r="BI53" s="154"/>
      <c r="BJ53" s="154"/>
      <c r="BL53" s="7"/>
      <c r="DC53" s="7"/>
      <c r="DD53" s="6"/>
      <c r="DE53" s="6"/>
      <c r="DF53" s="7"/>
      <c r="DG53" s="155"/>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152"/>
      <c r="EV53" s="7"/>
    </row>
    <row r="54" spans="2:152" ht="15" customHeight="1" thickBot="1" x14ac:dyDescent="0.3">
      <c r="B54" s="186">
        <f>+B51+1</f>
        <v>36</v>
      </c>
      <c r="C54" s="187" t="s">
        <v>283</v>
      </c>
      <c r="D54" s="188"/>
      <c r="E54" s="188" t="s">
        <v>41</v>
      </c>
      <c r="F54" s="189">
        <v>3</v>
      </c>
      <c r="G54" s="190">
        <f>G38+G51</f>
        <v>86.820436482454184</v>
      </c>
      <c r="H54" s="191">
        <f>H38+H51</f>
        <v>63.743406240907291</v>
      </c>
      <c r="I54" s="191">
        <f>I38+I51</f>
        <v>183.99176452811878</v>
      </c>
      <c r="J54" s="192">
        <f>J38+J51</f>
        <v>360.71835776725368</v>
      </c>
      <c r="K54" s="193">
        <f>SUM(G54:J54)</f>
        <v>695.27396501873386</v>
      </c>
      <c r="L54" s="190">
        <f>L38+L51</f>
        <v>90.574919607740881</v>
      </c>
      <c r="M54" s="191">
        <f>M38+M51</f>
        <v>39.558679278910155</v>
      </c>
      <c r="N54" s="191">
        <f>N38+N51</f>
        <v>246.96292612302659</v>
      </c>
      <c r="O54" s="192">
        <f>O38+O51</f>
        <v>402.40299110525848</v>
      </c>
      <c r="P54" s="193">
        <f>SUM(L54:O54)</f>
        <v>779.49951611493611</v>
      </c>
      <c r="Q54" s="190">
        <f>Q38+Q51</f>
        <v>108.03448464703909</v>
      </c>
      <c r="R54" s="191">
        <f>R38+R51</f>
        <v>36.886295057711948</v>
      </c>
      <c r="S54" s="191">
        <f>S38+S51</f>
        <v>254.25134508865017</v>
      </c>
      <c r="T54" s="192">
        <f>T38+T51</f>
        <v>469.06764177808077</v>
      </c>
      <c r="U54" s="193">
        <f>SUM(Q54:T54)</f>
        <v>868.23976657148205</v>
      </c>
      <c r="V54" s="190">
        <f>V38+V51</f>
        <v>69.138837702341121</v>
      </c>
      <c r="W54" s="191">
        <f>W38+W51</f>
        <v>26.82344656313338</v>
      </c>
      <c r="X54" s="191">
        <f>X38+X51</f>
        <v>135.14492302724076</v>
      </c>
      <c r="Y54" s="192">
        <f>Y38+Y51</f>
        <v>343.95851013304923</v>
      </c>
      <c r="Z54" s="193">
        <f>SUM(V54:Y54)</f>
        <v>575.06571742576443</v>
      </c>
      <c r="AA54" s="190">
        <f>AA38+AA51</f>
        <v>70.771328489066889</v>
      </c>
      <c r="AB54" s="191">
        <f>AB38+AB51</f>
        <v>27.972270981732702</v>
      </c>
      <c r="AC54" s="191">
        <f>AC38+AC51</f>
        <v>174.02376825590275</v>
      </c>
      <c r="AD54" s="192">
        <f>AD38+AD51</f>
        <v>358.36122359908859</v>
      </c>
      <c r="AE54" s="193">
        <f>SUM(AA54:AD54)</f>
        <v>631.12859132579092</v>
      </c>
      <c r="AF54" s="190">
        <f>AF38+AF51</f>
        <v>73.962660055155297</v>
      </c>
      <c r="AG54" s="191">
        <f>AG38+AG51</f>
        <v>27.40914874191138</v>
      </c>
      <c r="AH54" s="191">
        <f>AH38+AH51</f>
        <v>200.09200989687898</v>
      </c>
      <c r="AI54" s="192">
        <f>AI38+AI51</f>
        <v>341.97087523580393</v>
      </c>
      <c r="AJ54" s="193">
        <f>SUM(AF54:AI54)</f>
        <v>643.43469392974953</v>
      </c>
      <c r="AK54" s="190">
        <f>AK38+AK51</f>
        <v>79.646245036697877</v>
      </c>
      <c r="AL54" s="191">
        <f>AL38+AL51</f>
        <v>26.563339614501128</v>
      </c>
      <c r="AM54" s="191">
        <f>AM38+AM51</f>
        <v>198.7720188314498</v>
      </c>
      <c r="AN54" s="192">
        <f>AN38+AN51</f>
        <v>330.43004198866731</v>
      </c>
      <c r="AO54" s="193">
        <f>SUM(AK54:AN54)</f>
        <v>635.41164547131609</v>
      </c>
      <c r="AP54" s="190">
        <f>AP38+AP51</f>
        <v>83.58954616202017</v>
      </c>
      <c r="AQ54" s="191">
        <f>AQ38+AQ51</f>
        <v>27.146944337273119</v>
      </c>
      <c r="AR54" s="191">
        <f>AR38+AR51</f>
        <v>189.82599471786239</v>
      </c>
      <c r="AS54" s="192">
        <f>AS38+AS51</f>
        <v>330.20105702454998</v>
      </c>
      <c r="AT54" s="193">
        <f>SUM(AP54:AS54)</f>
        <v>630.76354224170564</v>
      </c>
      <c r="AU54" s="111"/>
      <c r="AV54" s="194" t="s">
        <v>284</v>
      </c>
      <c r="AW54" s="195"/>
      <c r="AX54" s="135"/>
      <c r="AY54" s="43"/>
      <c r="AZ54" s="43"/>
      <c r="BA54" s="6"/>
      <c r="BB54" s="186">
        <f>+BB51+1</f>
        <v>36</v>
      </c>
      <c r="BC54" s="187" t="s">
        <v>285</v>
      </c>
      <c r="BD54" s="188" t="s">
        <v>41</v>
      </c>
      <c r="BE54" s="189">
        <v>3</v>
      </c>
      <c r="BF54" s="196" t="s">
        <v>286</v>
      </c>
      <c r="BG54" s="197" t="s">
        <v>287</v>
      </c>
      <c r="BH54" s="197" t="s">
        <v>288</v>
      </c>
      <c r="BI54" s="198" t="s">
        <v>289</v>
      </c>
      <c r="BJ54" s="199" t="s">
        <v>290</v>
      </c>
      <c r="BL54" s="7"/>
      <c r="DC54" s="7"/>
      <c r="DD54" s="6"/>
      <c r="DE54" s="6"/>
      <c r="DF54" s="7"/>
      <c r="DG54" s="155"/>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152"/>
      <c r="EV54" s="7"/>
    </row>
    <row r="55" spans="2:152" ht="15" customHeight="1" x14ac:dyDescent="0.25">
      <c r="B55" s="111"/>
      <c r="C55" s="111"/>
      <c r="D55" s="200"/>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201"/>
      <c r="AL55" s="202"/>
      <c r="AM55" s="111"/>
      <c r="AN55" s="111"/>
      <c r="AO55" s="111"/>
      <c r="AP55" s="111"/>
      <c r="AQ55" s="111"/>
      <c r="AR55" s="111"/>
      <c r="AS55" s="111"/>
      <c r="AT55" s="111"/>
      <c r="AU55" s="111"/>
      <c r="AV55" s="203"/>
      <c r="AW55" s="204"/>
      <c r="AX55" s="204"/>
      <c r="AY55" s="204"/>
      <c r="AZ55" s="204"/>
      <c r="BA55" s="6"/>
      <c r="DG55" s="155"/>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152"/>
    </row>
    <row r="56" spans="2:152" ht="15" customHeight="1" x14ac:dyDescent="0.25">
      <c r="B56" s="206" t="s">
        <v>291</v>
      </c>
      <c r="C56" s="207"/>
      <c r="D56" s="208"/>
      <c r="E56" s="208"/>
      <c r="F56" s="208"/>
      <c r="G56" s="35"/>
      <c r="H56" s="209"/>
      <c r="I56" s="209"/>
      <c r="J56" s="209"/>
      <c r="K56" s="209"/>
      <c r="L56" s="209"/>
      <c r="M56" s="209"/>
      <c r="N56" s="209"/>
      <c r="O56" s="209"/>
      <c r="P56" s="209"/>
      <c r="Q56" s="209"/>
      <c r="R56" s="111"/>
      <c r="S56" s="111"/>
      <c r="T56" s="111"/>
      <c r="U56" s="111"/>
      <c r="V56" s="111"/>
      <c r="W56" s="111"/>
      <c r="X56" s="111"/>
      <c r="Y56" s="111"/>
      <c r="Z56" s="111"/>
      <c r="AA56" s="111"/>
      <c r="AB56" s="111"/>
      <c r="AC56" s="111"/>
      <c r="AD56" s="111"/>
      <c r="AE56" s="111"/>
      <c r="AF56" s="111"/>
      <c r="AG56" s="111"/>
      <c r="AH56" s="111"/>
      <c r="AI56" s="111"/>
      <c r="AJ56" s="111"/>
      <c r="AK56" s="210"/>
      <c r="AL56" s="14"/>
      <c r="AM56" s="111"/>
      <c r="AN56" s="111"/>
      <c r="AO56" s="111"/>
      <c r="AP56" s="111"/>
      <c r="AQ56" s="111"/>
      <c r="AR56" s="111"/>
      <c r="AS56" s="111"/>
      <c r="AT56" s="111"/>
      <c r="AU56" s="111"/>
      <c r="AV56" s="203"/>
      <c r="AW56" s="204"/>
      <c r="AX56" s="204"/>
      <c r="AY56" s="204"/>
      <c r="AZ56" s="204"/>
      <c r="BA56" s="6"/>
    </row>
    <row r="57" spans="2:152" ht="15" customHeight="1" x14ac:dyDescent="0.25">
      <c r="B57" s="211"/>
      <c r="C57" s="212" t="s">
        <v>292</v>
      </c>
      <c r="D57" s="208"/>
      <c r="E57" s="208"/>
      <c r="F57" s="208"/>
      <c r="G57" s="35"/>
      <c r="H57" s="209"/>
      <c r="I57" s="209"/>
      <c r="J57" s="209"/>
      <c r="K57" s="209"/>
      <c r="L57" s="209"/>
      <c r="M57" s="209"/>
      <c r="N57" s="209"/>
      <c r="O57" s="209"/>
      <c r="P57" s="209"/>
      <c r="Q57" s="209"/>
      <c r="R57" s="111"/>
      <c r="S57" s="111"/>
      <c r="T57" s="111"/>
      <c r="U57" s="111"/>
      <c r="V57" s="111"/>
      <c r="W57" s="111"/>
      <c r="X57" s="111"/>
      <c r="Y57" s="111"/>
      <c r="Z57" s="111"/>
      <c r="AA57" s="111"/>
      <c r="AB57" s="111"/>
      <c r="AC57" s="111"/>
      <c r="AD57" s="111"/>
      <c r="AE57" s="111"/>
      <c r="AF57" s="111"/>
      <c r="AG57" s="111"/>
      <c r="AH57" s="111"/>
      <c r="AI57" s="111"/>
      <c r="AJ57" s="111"/>
      <c r="AK57" s="210"/>
      <c r="AL57" s="14"/>
      <c r="AM57" s="111"/>
      <c r="AN57" s="111"/>
      <c r="AO57" s="111"/>
      <c r="AP57" s="111"/>
      <c r="AQ57" s="111"/>
      <c r="AR57" s="111"/>
      <c r="AS57" s="111"/>
      <c r="AT57" s="111"/>
      <c r="AU57" s="111"/>
      <c r="AV57" s="203"/>
      <c r="AW57" s="204"/>
      <c r="AX57" s="204"/>
      <c r="AY57" s="204"/>
      <c r="AZ57" s="204"/>
      <c r="BA57" s="6"/>
    </row>
    <row r="58" spans="2:152" ht="15" customHeight="1" x14ac:dyDescent="0.25">
      <c r="B58" s="213"/>
      <c r="C58" s="212" t="s">
        <v>293</v>
      </c>
      <c r="D58" s="208"/>
      <c r="E58" s="208"/>
      <c r="F58" s="208"/>
      <c r="G58" s="35"/>
      <c r="H58" s="209"/>
      <c r="I58" s="209"/>
      <c r="J58" s="209"/>
      <c r="K58" s="209"/>
      <c r="L58" s="209"/>
      <c r="M58" s="209"/>
      <c r="N58" s="209"/>
      <c r="O58" s="209"/>
      <c r="P58" s="209"/>
      <c r="Q58" s="209"/>
      <c r="R58" s="111"/>
      <c r="S58" s="111"/>
      <c r="T58" s="111"/>
      <c r="U58" s="111"/>
      <c r="V58" s="111"/>
      <c r="W58" s="111"/>
      <c r="X58" s="111"/>
      <c r="Y58" s="111"/>
      <c r="Z58" s="111"/>
      <c r="AA58" s="111"/>
      <c r="AB58" s="111"/>
      <c r="AC58" s="111"/>
      <c r="AD58" s="111"/>
      <c r="AE58" s="111"/>
      <c r="AF58" s="111"/>
      <c r="AG58" s="111"/>
      <c r="AH58" s="111"/>
      <c r="AI58" s="111"/>
      <c r="AJ58" s="111"/>
      <c r="AK58" s="210"/>
      <c r="AL58" s="14"/>
      <c r="AM58" s="111"/>
      <c r="AN58" s="111"/>
      <c r="AO58" s="111"/>
      <c r="AP58" s="111"/>
      <c r="AQ58" s="111"/>
      <c r="AR58" s="111"/>
      <c r="AS58" s="111"/>
      <c r="AT58" s="111"/>
      <c r="AU58" s="111"/>
      <c r="AV58" s="203"/>
      <c r="AW58" s="204"/>
      <c r="AX58" s="204"/>
      <c r="AY58" s="204"/>
      <c r="AZ58" s="204"/>
      <c r="BA58" s="6"/>
    </row>
    <row r="59" spans="2:152" ht="15" customHeight="1" x14ac:dyDescent="0.25">
      <c r="B59" s="214"/>
      <c r="C59" s="212" t="s">
        <v>294</v>
      </c>
      <c r="D59" s="208"/>
      <c r="E59" s="208"/>
      <c r="F59" s="208"/>
      <c r="G59" s="35"/>
      <c r="H59" s="209"/>
      <c r="I59" s="209"/>
      <c r="J59" s="209"/>
      <c r="K59" s="209"/>
      <c r="L59" s="209"/>
      <c r="M59" s="209"/>
      <c r="N59" s="209"/>
      <c r="O59" s="209"/>
      <c r="P59" s="209"/>
      <c r="Q59" s="209"/>
      <c r="R59" s="111"/>
      <c r="S59" s="111"/>
      <c r="T59" s="111"/>
      <c r="U59" s="111"/>
      <c r="V59" s="111"/>
      <c r="W59" s="111"/>
      <c r="X59" s="111"/>
      <c r="Y59" s="111"/>
      <c r="Z59" s="111"/>
      <c r="AA59" s="111"/>
      <c r="AB59" s="111"/>
      <c r="AC59" s="111"/>
      <c r="AD59" s="111"/>
      <c r="AE59" s="111"/>
      <c r="AF59" s="111"/>
      <c r="AG59" s="111"/>
      <c r="AH59" s="111"/>
      <c r="AI59" s="111"/>
      <c r="AJ59" s="111"/>
      <c r="AK59" s="210"/>
      <c r="AL59" s="14"/>
      <c r="AM59" s="111"/>
      <c r="AN59" s="111"/>
      <c r="AO59" s="111"/>
      <c r="AP59" s="111"/>
      <c r="AQ59" s="111"/>
      <c r="AR59" s="111"/>
      <c r="AS59" s="111"/>
      <c r="AT59" s="111"/>
      <c r="AU59" s="111"/>
      <c r="AV59" s="203"/>
      <c r="AW59" s="204"/>
      <c r="AX59" s="204"/>
      <c r="AY59" s="204"/>
      <c r="AZ59" s="204"/>
      <c r="BA59" s="6"/>
    </row>
    <row r="60" spans="2:152" ht="15" customHeight="1" x14ac:dyDescent="0.25">
      <c r="B60" s="215"/>
      <c r="C60" s="212" t="s">
        <v>295</v>
      </c>
      <c r="D60" s="208"/>
      <c r="E60" s="208"/>
      <c r="F60" s="208"/>
      <c r="G60" s="35"/>
      <c r="H60" s="209"/>
      <c r="I60" s="209"/>
      <c r="J60" s="209"/>
      <c r="K60" s="209"/>
      <c r="L60" s="209"/>
      <c r="M60" s="209"/>
      <c r="N60" s="209"/>
      <c r="O60" s="209"/>
      <c r="P60" s="209"/>
      <c r="Q60" s="209"/>
      <c r="R60" s="111"/>
      <c r="S60" s="111"/>
      <c r="T60" s="111"/>
      <c r="U60" s="111"/>
      <c r="V60" s="111"/>
      <c r="W60" s="111"/>
      <c r="X60" s="111"/>
      <c r="Y60" s="111"/>
      <c r="Z60" s="111"/>
      <c r="AA60" s="111"/>
      <c r="AB60" s="111"/>
      <c r="AC60" s="111"/>
      <c r="AD60" s="111"/>
      <c r="AE60" s="111"/>
      <c r="AF60" s="111"/>
      <c r="AG60" s="111"/>
      <c r="AH60" s="111"/>
      <c r="AI60" s="111"/>
      <c r="AJ60" s="111"/>
      <c r="AK60" s="210"/>
      <c r="AL60" s="14"/>
      <c r="AM60" s="111"/>
      <c r="AN60" s="111"/>
      <c r="AO60" s="111"/>
      <c r="AP60" s="111"/>
      <c r="AQ60" s="111"/>
      <c r="AR60" s="111"/>
      <c r="AS60" s="111"/>
      <c r="AT60" s="111"/>
      <c r="AU60" s="111"/>
      <c r="AV60" s="203"/>
      <c r="AW60" s="204"/>
      <c r="AX60" s="204"/>
      <c r="AY60" s="204"/>
      <c r="AZ60" s="204"/>
      <c r="BA60" s="6"/>
    </row>
    <row r="61" spans="2:152" ht="15" customHeight="1" thickBot="1" x14ac:dyDescent="0.25">
      <c r="B61" s="216"/>
      <c r="C61" s="212"/>
      <c r="D61" s="208"/>
      <c r="E61" s="208"/>
      <c r="F61" s="208"/>
      <c r="G61" s="35"/>
      <c r="H61" s="209"/>
      <c r="I61" s="209"/>
      <c r="J61" s="209"/>
      <c r="K61" s="209"/>
      <c r="L61" s="209"/>
      <c r="M61" s="209"/>
      <c r="N61" s="209"/>
      <c r="O61" s="209"/>
      <c r="P61" s="209"/>
      <c r="Q61" s="209"/>
      <c r="R61" s="111"/>
      <c r="S61" s="111"/>
      <c r="T61" s="111"/>
      <c r="U61" s="111"/>
      <c r="V61" s="111"/>
      <c r="W61" s="111"/>
      <c r="X61" s="111"/>
      <c r="Y61" s="111"/>
      <c r="Z61" s="111"/>
      <c r="AA61" s="111"/>
      <c r="AB61" s="111"/>
      <c r="AC61" s="111"/>
      <c r="AD61" s="111"/>
      <c r="AE61" s="111"/>
      <c r="AF61" s="111"/>
      <c r="AG61" s="111"/>
      <c r="AH61" s="111"/>
      <c r="AI61" s="111"/>
      <c r="AJ61" s="111"/>
      <c r="AK61" s="210"/>
      <c r="AL61" s="14"/>
      <c r="AM61" s="111"/>
      <c r="AN61" s="111"/>
      <c r="AO61" s="111"/>
      <c r="AP61" s="111"/>
      <c r="AQ61" s="111"/>
      <c r="AR61" s="111"/>
      <c r="AS61" s="111"/>
      <c r="AT61" s="111"/>
      <c r="AU61" s="111"/>
      <c r="AV61" s="203"/>
      <c r="AW61" s="204"/>
      <c r="AX61" s="204"/>
      <c r="AY61" s="204"/>
      <c r="AZ61" s="204"/>
      <c r="BA61" s="6"/>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row>
    <row r="62" spans="2:152" ht="15" customHeight="1" thickBot="1" x14ac:dyDescent="0.25">
      <c r="B62" s="968" t="s">
        <v>296</v>
      </c>
      <c r="C62" s="969"/>
      <c r="D62" s="969"/>
      <c r="E62" s="969"/>
      <c r="F62" s="969"/>
      <c r="G62" s="969"/>
      <c r="H62" s="969"/>
      <c r="I62" s="969"/>
      <c r="J62" s="969"/>
      <c r="K62" s="969"/>
      <c r="L62" s="969"/>
      <c r="M62" s="969"/>
      <c r="N62" s="969"/>
      <c r="O62" s="969"/>
      <c r="P62" s="969"/>
      <c r="Q62" s="969"/>
      <c r="R62" s="969"/>
      <c r="S62" s="969"/>
      <c r="T62" s="969"/>
      <c r="U62" s="970"/>
      <c r="V62" s="111"/>
      <c r="W62" s="111"/>
      <c r="X62" s="111"/>
      <c r="Y62" s="111"/>
      <c r="Z62" s="111"/>
      <c r="AA62" s="111"/>
      <c r="AB62" s="111"/>
      <c r="AC62" s="111"/>
      <c r="AD62" s="111"/>
      <c r="AE62" s="111"/>
      <c r="AF62" s="111"/>
      <c r="AG62" s="111"/>
      <c r="AH62" s="111"/>
      <c r="AI62" s="111"/>
      <c r="AJ62" s="111"/>
      <c r="AK62" s="210"/>
      <c r="AL62" s="14"/>
      <c r="AM62" s="111"/>
      <c r="AN62" s="111"/>
      <c r="AO62" s="111"/>
      <c r="AP62" s="111"/>
      <c r="AQ62" s="111"/>
      <c r="AR62" s="111"/>
      <c r="AS62" s="111"/>
      <c r="AT62" s="111"/>
      <c r="AU62" s="111"/>
      <c r="AV62" s="203"/>
      <c r="AW62" s="204"/>
      <c r="AX62" s="204"/>
      <c r="AY62" s="204"/>
      <c r="AZ62" s="204"/>
      <c r="BA62" s="6"/>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row>
    <row r="63" spans="2:152" ht="15" customHeight="1" thickBot="1" x14ac:dyDescent="0.3">
      <c r="B63" s="217"/>
      <c r="C63" s="218"/>
      <c r="D63" s="219"/>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10"/>
      <c r="AL63" s="14"/>
      <c r="AM63" s="14"/>
      <c r="AN63" s="14"/>
      <c r="AO63" s="14"/>
      <c r="AP63" s="14"/>
      <c r="AQ63" s="14"/>
      <c r="AR63" s="14"/>
      <c r="AS63" s="14"/>
      <c r="AT63" s="14"/>
      <c r="AU63" s="14"/>
      <c r="AV63" s="115"/>
      <c r="AW63" s="204"/>
      <c r="AX63" s="204"/>
      <c r="AY63" s="204"/>
      <c r="AZ63" s="204"/>
      <c r="BA63" s="6"/>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row>
    <row r="64" spans="2:152" ht="60" customHeight="1" thickBot="1" x14ac:dyDescent="0.3">
      <c r="B64" s="971" t="s">
        <v>297</v>
      </c>
      <c r="C64" s="972"/>
      <c r="D64" s="972"/>
      <c r="E64" s="972"/>
      <c r="F64" s="972"/>
      <c r="G64" s="972"/>
      <c r="H64" s="972"/>
      <c r="I64" s="972"/>
      <c r="J64" s="972"/>
      <c r="K64" s="972"/>
      <c r="L64" s="972"/>
      <c r="M64" s="972"/>
      <c r="N64" s="972"/>
      <c r="O64" s="972"/>
      <c r="P64" s="972"/>
      <c r="Q64" s="972"/>
      <c r="R64" s="972"/>
      <c r="S64" s="972"/>
      <c r="T64" s="972"/>
      <c r="U64" s="973"/>
      <c r="V64" s="220"/>
      <c r="W64" s="220"/>
      <c r="X64" s="220"/>
      <c r="Y64" s="220"/>
      <c r="Z64" s="220"/>
      <c r="AA64" s="220"/>
      <c r="AB64" s="220"/>
      <c r="AC64" s="220"/>
      <c r="AD64" s="220"/>
      <c r="AE64" s="220"/>
      <c r="AF64" s="220"/>
      <c r="AG64" s="220"/>
      <c r="AH64" s="220"/>
      <c r="AI64" s="220"/>
      <c r="AJ64" s="220"/>
      <c r="AK64" s="210"/>
      <c r="AL64" s="14"/>
      <c r="AM64" s="14"/>
      <c r="AN64" s="14"/>
      <c r="AO64" s="14"/>
      <c r="AP64" s="14"/>
      <c r="AQ64" s="14"/>
      <c r="AR64" s="14"/>
      <c r="AS64" s="14"/>
      <c r="AT64" s="14"/>
      <c r="AU64" s="14"/>
      <c r="AV64" s="115"/>
      <c r="AW64" s="204"/>
      <c r="AX64" s="204"/>
      <c r="AY64" s="204"/>
      <c r="AZ64" s="204"/>
      <c r="BA64" s="6"/>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row>
    <row r="65" spans="2:151" ht="15" customHeight="1" thickBot="1" x14ac:dyDescent="0.3">
      <c r="B65" s="217"/>
      <c r="C65" s="218"/>
      <c r="D65" s="219"/>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10"/>
      <c r="AL65" s="14"/>
      <c r="AM65" s="14"/>
      <c r="AN65" s="14"/>
      <c r="AO65" s="14"/>
      <c r="AP65" s="14"/>
      <c r="AQ65" s="14"/>
      <c r="AR65" s="14"/>
      <c r="AS65" s="14"/>
      <c r="AT65" s="14"/>
      <c r="AU65" s="14"/>
      <c r="AV65" s="115"/>
      <c r="AW65" s="204"/>
      <c r="AX65" s="204"/>
      <c r="AY65" s="204"/>
      <c r="AZ65" s="204"/>
      <c r="BA65" s="6"/>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row>
    <row r="66" spans="2:151" ht="15" customHeight="1" x14ac:dyDescent="0.25">
      <c r="B66" s="221" t="s">
        <v>298</v>
      </c>
      <c r="C66" s="974" t="s">
        <v>299</v>
      </c>
      <c r="D66" s="974"/>
      <c r="E66" s="974"/>
      <c r="F66" s="974"/>
      <c r="G66" s="974"/>
      <c r="H66" s="974"/>
      <c r="I66" s="974"/>
      <c r="J66" s="974"/>
      <c r="K66" s="974"/>
      <c r="L66" s="974"/>
      <c r="M66" s="974"/>
      <c r="N66" s="974"/>
      <c r="O66" s="974"/>
      <c r="P66" s="974"/>
      <c r="Q66" s="974"/>
      <c r="R66" s="974"/>
      <c r="S66" s="974"/>
      <c r="T66" s="974"/>
      <c r="U66" s="975"/>
      <c r="V66" s="222"/>
      <c r="W66" s="222"/>
      <c r="X66" s="222"/>
      <c r="Y66" s="222"/>
      <c r="Z66" s="222"/>
      <c r="AA66" s="222"/>
      <c r="AB66" s="222"/>
      <c r="AC66" s="222"/>
      <c r="AD66" s="222"/>
      <c r="AE66" s="222"/>
      <c r="AF66" s="222"/>
      <c r="AG66" s="222"/>
      <c r="AH66" s="222"/>
      <c r="AI66" s="222"/>
      <c r="AJ66" s="222"/>
      <c r="AK66" s="210"/>
      <c r="AL66" s="14"/>
      <c r="AM66" s="14"/>
      <c r="AN66" s="14"/>
      <c r="AO66" s="14"/>
      <c r="AP66" s="14"/>
      <c r="AQ66" s="14"/>
      <c r="AR66" s="14"/>
      <c r="AS66" s="14"/>
      <c r="AT66" s="14"/>
      <c r="AU66" s="14"/>
      <c r="AV66" s="115"/>
      <c r="AW66" s="204"/>
      <c r="AX66" s="204"/>
      <c r="AY66" s="204"/>
      <c r="AZ66" s="204"/>
      <c r="BA66" s="6"/>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row>
    <row r="67" spans="2:151" ht="15" customHeight="1" x14ac:dyDescent="0.25">
      <c r="B67" s="223" t="s">
        <v>300</v>
      </c>
      <c r="C67" s="224" t="str">
        <f>$C$8</f>
        <v>Operating expenditure (excluding Atypical expenditure)</v>
      </c>
      <c r="D67" s="224"/>
      <c r="E67" s="224"/>
      <c r="F67" s="224"/>
      <c r="G67" s="224"/>
      <c r="H67" s="224"/>
      <c r="I67" s="224"/>
      <c r="J67" s="224"/>
      <c r="K67" s="224"/>
      <c r="L67" s="224"/>
      <c r="M67" s="224"/>
      <c r="N67" s="224"/>
      <c r="O67" s="224"/>
      <c r="P67" s="224"/>
      <c r="Q67" s="224"/>
      <c r="R67" s="224"/>
      <c r="S67" s="224"/>
      <c r="T67" s="224"/>
      <c r="U67" s="225"/>
      <c r="V67" s="222"/>
      <c r="W67" s="222"/>
      <c r="X67" s="222"/>
      <c r="Y67" s="222"/>
      <c r="Z67" s="222"/>
      <c r="AA67" s="222"/>
      <c r="AB67" s="222"/>
      <c r="AC67" s="222"/>
      <c r="AD67" s="222"/>
      <c r="AE67" s="222"/>
      <c r="AF67" s="222"/>
      <c r="AG67" s="222"/>
      <c r="AH67" s="222"/>
      <c r="AI67" s="222"/>
      <c r="AJ67" s="222"/>
      <c r="AK67" s="210"/>
      <c r="AL67" s="14"/>
      <c r="AM67" s="14"/>
      <c r="AN67" s="14"/>
      <c r="AO67" s="14"/>
      <c r="AP67" s="14"/>
      <c r="AQ67" s="14"/>
      <c r="AR67" s="14"/>
      <c r="AS67" s="14"/>
      <c r="AT67" s="14"/>
      <c r="AU67" s="14"/>
      <c r="AV67" s="115"/>
      <c r="AW67" s="204"/>
      <c r="AX67" s="204"/>
      <c r="AY67" s="204"/>
      <c r="AZ67" s="204"/>
      <c r="BA67" s="6"/>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row>
    <row r="68" spans="2:151" ht="15" customHeight="1" x14ac:dyDescent="0.25">
      <c r="B68" s="226">
        <v>1</v>
      </c>
      <c r="C68" s="976" t="s">
        <v>301</v>
      </c>
      <c r="D68" s="976"/>
      <c r="E68" s="976"/>
      <c r="F68" s="976"/>
      <c r="G68" s="976"/>
      <c r="H68" s="976"/>
      <c r="I68" s="976"/>
      <c r="J68" s="976"/>
      <c r="K68" s="976"/>
      <c r="L68" s="976"/>
      <c r="M68" s="976"/>
      <c r="N68" s="976"/>
      <c r="O68" s="976"/>
      <c r="P68" s="976"/>
      <c r="Q68" s="976"/>
      <c r="R68" s="976"/>
      <c r="S68" s="976"/>
      <c r="T68" s="976"/>
      <c r="U68" s="977"/>
      <c r="V68" s="227"/>
      <c r="W68" s="227"/>
      <c r="X68" s="227"/>
      <c r="Y68" s="227"/>
      <c r="Z68" s="227"/>
      <c r="AA68" s="227"/>
      <c r="AB68" s="227"/>
      <c r="AC68" s="227"/>
      <c r="AD68" s="227"/>
      <c r="AE68" s="227"/>
      <c r="AF68" s="227"/>
      <c r="AG68" s="227"/>
      <c r="AH68" s="227"/>
      <c r="AI68" s="227"/>
      <c r="AJ68" s="227"/>
      <c r="AK68" s="228"/>
      <c r="AL68" s="229"/>
      <c r="AM68" s="14"/>
      <c r="AN68" s="14"/>
      <c r="AO68" s="14"/>
      <c r="AP68" s="14"/>
      <c r="AQ68" s="14"/>
      <c r="AR68" s="14"/>
      <c r="AS68" s="14"/>
      <c r="AT68" s="14"/>
      <c r="AU68" s="14"/>
      <c r="AV68" s="115"/>
      <c r="AW68" s="204"/>
      <c r="AX68" s="204"/>
      <c r="AY68" s="204"/>
      <c r="AZ68" s="204"/>
      <c r="BA68" s="6"/>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row>
    <row r="69" spans="2:151" ht="60.75" customHeight="1" x14ac:dyDescent="0.25">
      <c r="B69" s="226">
        <f>+B68+1</f>
        <v>2</v>
      </c>
      <c r="C69" s="976" t="s">
        <v>302</v>
      </c>
      <c r="D69" s="976"/>
      <c r="E69" s="976"/>
      <c r="F69" s="976"/>
      <c r="G69" s="976"/>
      <c r="H69" s="976"/>
      <c r="I69" s="976"/>
      <c r="J69" s="976"/>
      <c r="K69" s="976"/>
      <c r="L69" s="976"/>
      <c r="M69" s="976"/>
      <c r="N69" s="976"/>
      <c r="O69" s="976"/>
      <c r="P69" s="976"/>
      <c r="Q69" s="976"/>
      <c r="R69" s="976"/>
      <c r="S69" s="976"/>
      <c r="T69" s="976"/>
      <c r="U69" s="977"/>
      <c r="V69" s="227"/>
      <c r="W69" s="227"/>
      <c r="X69" s="227"/>
      <c r="Y69" s="227"/>
      <c r="Z69" s="227"/>
      <c r="AA69" s="227"/>
      <c r="AB69" s="227"/>
      <c r="AC69" s="227"/>
      <c r="AD69" s="227"/>
      <c r="AE69" s="227"/>
      <c r="AF69" s="227"/>
      <c r="AG69" s="227"/>
      <c r="AH69" s="227"/>
      <c r="AI69" s="227"/>
      <c r="AJ69" s="227"/>
      <c r="AK69" s="228"/>
      <c r="AL69" s="229"/>
      <c r="AM69" s="14"/>
      <c r="AN69" s="14"/>
      <c r="AO69" s="14"/>
      <c r="AP69" s="14"/>
      <c r="AQ69" s="14"/>
      <c r="AR69" s="14"/>
      <c r="AS69" s="14"/>
      <c r="AT69" s="14"/>
      <c r="AU69" s="14"/>
      <c r="AV69" s="115"/>
      <c r="AW69" s="204"/>
      <c r="AX69" s="204"/>
      <c r="AY69" s="204"/>
      <c r="AZ69" s="204"/>
      <c r="BA69" s="6"/>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row>
    <row r="70" spans="2:151" ht="43.5" customHeight="1" x14ac:dyDescent="0.25">
      <c r="B70" s="226">
        <f t="shared" ref="B70:B78" si="22">+B69+1</f>
        <v>3</v>
      </c>
      <c r="C70" s="976" t="s">
        <v>303</v>
      </c>
      <c r="D70" s="976"/>
      <c r="E70" s="976"/>
      <c r="F70" s="976"/>
      <c r="G70" s="976"/>
      <c r="H70" s="976"/>
      <c r="I70" s="976"/>
      <c r="J70" s="976"/>
      <c r="K70" s="976"/>
      <c r="L70" s="976"/>
      <c r="M70" s="976"/>
      <c r="N70" s="976"/>
      <c r="O70" s="976"/>
      <c r="P70" s="976"/>
      <c r="Q70" s="976"/>
      <c r="R70" s="976"/>
      <c r="S70" s="976"/>
      <c r="T70" s="976"/>
      <c r="U70" s="977"/>
      <c r="V70" s="227"/>
      <c r="W70" s="227"/>
      <c r="X70" s="227"/>
      <c r="Y70" s="227"/>
      <c r="Z70" s="227"/>
      <c r="AA70" s="227"/>
      <c r="AB70" s="227"/>
      <c r="AC70" s="227"/>
      <c r="AD70" s="227"/>
      <c r="AE70" s="227"/>
      <c r="AF70" s="227"/>
      <c r="AG70" s="227"/>
      <c r="AH70" s="227"/>
      <c r="AI70" s="227"/>
      <c r="AJ70" s="227"/>
      <c r="AK70" s="228"/>
      <c r="AL70" s="229"/>
      <c r="AM70" s="14"/>
      <c r="AN70" s="14"/>
      <c r="AO70" s="14"/>
      <c r="AP70" s="14"/>
      <c r="AQ70" s="14"/>
      <c r="AR70" s="14"/>
      <c r="AS70" s="14"/>
      <c r="AT70" s="14"/>
      <c r="AU70" s="14"/>
      <c r="AV70" s="115"/>
      <c r="AW70" s="204"/>
      <c r="AX70" s="204"/>
      <c r="AY70" s="204"/>
      <c r="AZ70" s="204"/>
      <c r="BA70" s="6"/>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row>
    <row r="71" spans="2:151" ht="15" customHeight="1" x14ac:dyDescent="0.25">
      <c r="B71" s="226">
        <f t="shared" si="22"/>
        <v>4</v>
      </c>
      <c r="C71" s="976" t="s">
        <v>304</v>
      </c>
      <c r="D71" s="976"/>
      <c r="E71" s="976"/>
      <c r="F71" s="976"/>
      <c r="G71" s="976"/>
      <c r="H71" s="976"/>
      <c r="I71" s="976"/>
      <c r="J71" s="976"/>
      <c r="K71" s="976"/>
      <c r="L71" s="976"/>
      <c r="M71" s="976"/>
      <c r="N71" s="976"/>
      <c r="O71" s="976"/>
      <c r="P71" s="976"/>
      <c r="Q71" s="976"/>
      <c r="R71" s="976"/>
      <c r="S71" s="976"/>
      <c r="T71" s="976"/>
      <c r="U71" s="977"/>
      <c r="V71" s="230"/>
      <c r="W71" s="227"/>
      <c r="X71" s="227"/>
      <c r="Y71" s="227"/>
      <c r="Z71" s="227"/>
      <c r="AA71" s="227"/>
      <c r="AB71" s="227"/>
      <c r="AC71" s="227"/>
      <c r="AD71" s="227"/>
      <c r="AE71" s="227"/>
      <c r="AF71" s="227"/>
      <c r="AG71" s="227"/>
      <c r="AH71" s="227"/>
      <c r="AI71" s="227"/>
      <c r="AJ71" s="227"/>
      <c r="AK71" s="228"/>
      <c r="AL71" s="229"/>
      <c r="AM71" s="14"/>
      <c r="AN71" s="14"/>
      <c r="AO71" s="14"/>
      <c r="AP71" s="14"/>
      <c r="AQ71" s="14"/>
      <c r="AR71" s="14"/>
      <c r="AS71" s="14"/>
      <c r="AT71" s="14"/>
      <c r="AU71" s="14"/>
      <c r="AV71" s="115"/>
      <c r="AW71" s="204"/>
      <c r="AX71" s="204"/>
      <c r="AY71" s="204"/>
      <c r="AZ71" s="204"/>
      <c r="BA71" s="6"/>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row>
    <row r="72" spans="2:151" ht="15" customHeight="1" x14ac:dyDescent="0.25">
      <c r="B72" s="226">
        <f t="shared" si="22"/>
        <v>5</v>
      </c>
      <c r="C72" s="966" t="s">
        <v>305</v>
      </c>
      <c r="D72" s="966"/>
      <c r="E72" s="966"/>
      <c r="F72" s="966"/>
      <c r="G72" s="966"/>
      <c r="H72" s="966"/>
      <c r="I72" s="966"/>
      <c r="J72" s="966"/>
      <c r="K72" s="966"/>
      <c r="L72" s="966"/>
      <c r="M72" s="966"/>
      <c r="N72" s="966"/>
      <c r="O72" s="966"/>
      <c r="P72" s="966"/>
      <c r="Q72" s="966"/>
      <c r="R72" s="966"/>
      <c r="S72" s="966"/>
      <c r="T72" s="966"/>
      <c r="U72" s="967"/>
      <c r="V72" s="230"/>
      <c r="W72" s="227"/>
      <c r="X72" s="227"/>
      <c r="Y72" s="227"/>
      <c r="Z72" s="227"/>
      <c r="AA72" s="227"/>
      <c r="AB72" s="227"/>
      <c r="AC72" s="227"/>
      <c r="AD72" s="227"/>
      <c r="AE72" s="227"/>
      <c r="AF72" s="227"/>
      <c r="AG72" s="227"/>
      <c r="AH72" s="227"/>
      <c r="AI72" s="227"/>
      <c r="AJ72" s="227"/>
      <c r="AK72" s="228"/>
      <c r="AL72" s="229"/>
      <c r="AM72" s="14"/>
      <c r="AN72" s="14"/>
      <c r="AO72" s="14"/>
      <c r="AP72" s="14"/>
      <c r="AQ72" s="14"/>
      <c r="AR72" s="14"/>
      <c r="AS72" s="14"/>
      <c r="AT72" s="14"/>
      <c r="AU72" s="14"/>
      <c r="AV72" s="115"/>
      <c r="AW72" s="204"/>
      <c r="AX72" s="204"/>
      <c r="AY72" s="204"/>
      <c r="AZ72" s="204"/>
      <c r="BA72" s="6"/>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row>
    <row r="73" spans="2:151" ht="15" customHeight="1" x14ac:dyDescent="0.25">
      <c r="B73" s="226">
        <f t="shared" si="22"/>
        <v>6</v>
      </c>
      <c r="C73" s="966" t="s">
        <v>306</v>
      </c>
      <c r="D73" s="966"/>
      <c r="E73" s="966"/>
      <c r="F73" s="966"/>
      <c r="G73" s="966"/>
      <c r="H73" s="966"/>
      <c r="I73" s="966"/>
      <c r="J73" s="966"/>
      <c r="K73" s="966"/>
      <c r="L73" s="966"/>
      <c r="M73" s="966"/>
      <c r="N73" s="966"/>
      <c r="O73" s="966"/>
      <c r="P73" s="966"/>
      <c r="Q73" s="966"/>
      <c r="R73" s="966"/>
      <c r="S73" s="966"/>
      <c r="T73" s="966"/>
      <c r="U73" s="967"/>
      <c r="V73" s="230"/>
      <c r="W73" s="227"/>
      <c r="X73" s="227"/>
      <c r="Y73" s="227"/>
      <c r="Z73" s="227"/>
      <c r="AA73" s="227"/>
      <c r="AB73" s="227"/>
      <c r="AC73" s="227"/>
      <c r="AD73" s="227"/>
      <c r="AE73" s="227"/>
      <c r="AF73" s="227"/>
      <c r="AG73" s="227"/>
      <c r="AH73" s="227"/>
      <c r="AI73" s="227"/>
      <c r="AJ73" s="227"/>
      <c r="AK73" s="228"/>
      <c r="AL73" s="229"/>
      <c r="AM73" s="14"/>
      <c r="AN73" s="14"/>
      <c r="AO73" s="14"/>
      <c r="AP73" s="14"/>
      <c r="AQ73" s="14"/>
      <c r="AR73" s="14"/>
      <c r="AS73" s="14"/>
      <c r="AT73" s="14"/>
      <c r="AU73" s="14"/>
      <c r="AV73" s="115"/>
      <c r="AW73" s="204"/>
      <c r="AX73" s="204"/>
      <c r="AY73" s="204"/>
      <c r="AZ73" s="204"/>
      <c r="BA73" s="6"/>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row>
    <row r="74" spans="2:151" ht="15" customHeight="1" x14ac:dyDescent="0.25">
      <c r="B74" s="226">
        <f t="shared" si="22"/>
        <v>7</v>
      </c>
      <c r="C74" s="966" t="s">
        <v>307</v>
      </c>
      <c r="D74" s="966"/>
      <c r="E74" s="966"/>
      <c r="F74" s="966"/>
      <c r="G74" s="966"/>
      <c r="H74" s="966"/>
      <c r="I74" s="966"/>
      <c r="J74" s="966"/>
      <c r="K74" s="966"/>
      <c r="L74" s="966"/>
      <c r="M74" s="966"/>
      <c r="N74" s="966"/>
      <c r="O74" s="966"/>
      <c r="P74" s="966"/>
      <c r="Q74" s="966"/>
      <c r="R74" s="966"/>
      <c r="S74" s="966"/>
      <c r="T74" s="966"/>
      <c r="U74" s="967"/>
      <c r="V74" s="230"/>
      <c r="W74" s="227"/>
      <c r="X74" s="227"/>
      <c r="Y74" s="227"/>
      <c r="Z74" s="227"/>
      <c r="AA74" s="227"/>
      <c r="AB74" s="227"/>
      <c r="AC74" s="227"/>
      <c r="AD74" s="227"/>
      <c r="AE74" s="227"/>
      <c r="AF74" s="227"/>
      <c r="AG74" s="227"/>
      <c r="AH74" s="227"/>
      <c r="AI74" s="227"/>
      <c r="AJ74" s="227"/>
      <c r="AK74" s="228"/>
      <c r="AL74" s="229"/>
      <c r="AM74" s="14"/>
      <c r="AN74" s="14"/>
      <c r="AO74" s="14"/>
      <c r="AP74" s="14"/>
      <c r="AQ74" s="14"/>
      <c r="AR74" s="14"/>
      <c r="AS74" s="14"/>
      <c r="AT74" s="14"/>
      <c r="AU74" s="14"/>
      <c r="AV74" s="115"/>
      <c r="AW74" s="204"/>
      <c r="AX74" s="204"/>
      <c r="AY74" s="204"/>
      <c r="AZ74" s="204"/>
      <c r="BA74" s="6"/>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row>
    <row r="75" spans="2:151" ht="15" customHeight="1" x14ac:dyDescent="0.25">
      <c r="B75" s="226">
        <f t="shared" si="22"/>
        <v>8</v>
      </c>
      <c r="C75" s="976" t="s">
        <v>308</v>
      </c>
      <c r="D75" s="976"/>
      <c r="E75" s="976"/>
      <c r="F75" s="976"/>
      <c r="G75" s="976"/>
      <c r="H75" s="976"/>
      <c r="I75" s="976"/>
      <c r="J75" s="976"/>
      <c r="K75" s="976"/>
      <c r="L75" s="976"/>
      <c r="M75" s="976"/>
      <c r="N75" s="976"/>
      <c r="O75" s="976"/>
      <c r="P75" s="976"/>
      <c r="Q75" s="976"/>
      <c r="R75" s="976"/>
      <c r="S75" s="976"/>
      <c r="T75" s="976"/>
      <c r="U75" s="977"/>
      <c r="V75" s="230"/>
      <c r="W75" s="227"/>
      <c r="X75" s="227"/>
      <c r="Y75" s="227"/>
      <c r="Z75" s="227"/>
      <c r="AA75" s="227"/>
      <c r="AB75" s="227"/>
      <c r="AC75" s="227"/>
      <c r="AD75" s="227"/>
      <c r="AE75" s="227"/>
      <c r="AF75" s="227"/>
      <c r="AG75" s="227"/>
      <c r="AH75" s="227"/>
      <c r="AI75" s="227"/>
      <c r="AJ75" s="227"/>
      <c r="AK75" s="228"/>
      <c r="AL75" s="229"/>
      <c r="AM75" s="14"/>
      <c r="AN75" s="14"/>
      <c r="AO75" s="14"/>
      <c r="AP75" s="14"/>
      <c r="AQ75" s="14"/>
      <c r="AR75" s="14"/>
      <c r="AS75" s="14"/>
      <c r="AT75" s="14"/>
      <c r="AU75" s="14"/>
      <c r="AV75" s="14"/>
      <c r="BA75" s="6"/>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row>
    <row r="76" spans="2:151" ht="15" customHeight="1" x14ac:dyDescent="0.25">
      <c r="B76" s="226">
        <f t="shared" si="22"/>
        <v>9</v>
      </c>
      <c r="C76" s="976" t="s">
        <v>309</v>
      </c>
      <c r="D76" s="976"/>
      <c r="E76" s="976"/>
      <c r="F76" s="976"/>
      <c r="G76" s="976"/>
      <c r="H76" s="976"/>
      <c r="I76" s="976"/>
      <c r="J76" s="976"/>
      <c r="K76" s="976"/>
      <c r="L76" s="976"/>
      <c r="M76" s="976"/>
      <c r="N76" s="976"/>
      <c r="O76" s="976"/>
      <c r="P76" s="976"/>
      <c r="Q76" s="976"/>
      <c r="R76" s="976"/>
      <c r="S76" s="976"/>
      <c r="T76" s="976"/>
      <c r="U76" s="977"/>
      <c r="V76" s="230"/>
      <c r="W76" s="227"/>
      <c r="X76" s="227"/>
      <c r="Y76" s="227"/>
      <c r="Z76" s="227"/>
      <c r="AA76" s="227"/>
      <c r="AB76" s="227"/>
      <c r="AC76" s="227"/>
      <c r="AD76" s="227"/>
      <c r="AE76" s="227"/>
      <c r="AF76" s="227"/>
      <c r="AG76" s="227"/>
      <c r="AH76" s="227"/>
      <c r="AI76" s="227"/>
      <c r="AJ76" s="227"/>
      <c r="AK76" s="229"/>
      <c r="AL76" s="229"/>
      <c r="AM76" s="14"/>
      <c r="AN76" s="14"/>
      <c r="AO76" s="14"/>
      <c r="AP76" s="14"/>
      <c r="AQ76" s="14"/>
      <c r="AR76" s="14"/>
      <c r="AS76" s="14"/>
      <c r="AT76" s="14"/>
      <c r="AU76" s="14"/>
      <c r="AV76" s="14"/>
      <c r="BA76" s="6"/>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row>
    <row r="77" spans="2:151" ht="15" customHeight="1" x14ac:dyDescent="0.25">
      <c r="B77" s="226">
        <f t="shared" si="22"/>
        <v>10</v>
      </c>
      <c r="C77" s="976" t="s">
        <v>310</v>
      </c>
      <c r="D77" s="976"/>
      <c r="E77" s="976"/>
      <c r="F77" s="976"/>
      <c r="G77" s="976"/>
      <c r="H77" s="976"/>
      <c r="I77" s="976"/>
      <c r="J77" s="976"/>
      <c r="K77" s="976"/>
      <c r="L77" s="976"/>
      <c r="M77" s="976"/>
      <c r="N77" s="976"/>
      <c r="O77" s="976"/>
      <c r="P77" s="976"/>
      <c r="Q77" s="976"/>
      <c r="R77" s="976"/>
      <c r="S77" s="976"/>
      <c r="T77" s="976"/>
      <c r="U77" s="977"/>
      <c r="V77" s="230"/>
      <c r="W77" s="227"/>
      <c r="X77" s="227"/>
      <c r="Y77" s="227"/>
      <c r="Z77" s="227"/>
      <c r="AA77" s="227"/>
      <c r="AB77" s="227"/>
      <c r="AC77" s="227"/>
      <c r="AD77" s="227"/>
      <c r="AE77" s="227"/>
      <c r="AF77" s="227"/>
      <c r="AG77" s="227"/>
      <c r="AH77" s="227"/>
      <c r="AI77" s="227"/>
      <c r="AJ77" s="227"/>
      <c r="AK77" s="229"/>
      <c r="AL77" s="229"/>
      <c r="AM77" s="14"/>
      <c r="AN77" s="14"/>
      <c r="AO77" s="14"/>
      <c r="AP77" s="14"/>
      <c r="AQ77" s="14"/>
      <c r="AR77" s="14"/>
      <c r="AS77" s="14"/>
      <c r="AT77" s="14"/>
      <c r="AU77" s="14"/>
      <c r="AV77" s="14"/>
      <c r="BA77" s="6"/>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row>
    <row r="78" spans="2:151" ht="15" customHeight="1" x14ac:dyDescent="0.25">
      <c r="B78" s="226">
        <f t="shared" si="22"/>
        <v>11</v>
      </c>
      <c r="C78" s="976" t="s">
        <v>311</v>
      </c>
      <c r="D78" s="976"/>
      <c r="E78" s="976"/>
      <c r="F78" s="976"/>
      <c r="G78" s="976"/>
      <c r="H78" s="976"/>
      <c r="I78" s="976"/>
      <c r="J78" s="976"/>
      <c r="K78" s="976"/>
      <c r="L78" s="976"/>
      <c r="M78" s="976"/>
      <c r="N78" s="976"/>
      <c r="O78" s="976"/>
      <c r="P78" s="976"/>
      <c r="Q78" s="976"/>
      <c r="R78" s="976"/>
      <c r="S78" s="976"/>
      <c r="T78" s="976"/>
      <c r="U78" s="977"/>
      <c r="V78" s="230"/>
      <c r="W78" s="227"/>
      <c r="X78" s="227"/>
      <c r="Y78" s="227"/>
      <c r="Z78" s="227"/>
      <c r="AA78" s="227"/>
      <c r="AB78" s="227"/>
      <c r="AC78" s="227"/>
      <c r="AD78" s="227"/>
      <c r="AE78" s="227"/>
      <c r="AF78" s="227"/>
      <c r="AG78" s="227"/>
      <c r="AH78" s="227"/>
      <c r="AI78" s="227"/>
      <c r="AJ78" s="227"/>
      <c r="AK78" s="229"/>
      <c r="AL78" s="229"/>
      <c r="AM78" s="14"/>
      <c r="AN78" s="14"/>
      <c r="AO78" s="14"/>
      <c r="AP78" s="14"/>
      <c r="AQ78" s="14"/>
      <c r="AR78" s="14"/>
      <c r="AS78" s="14"/>
      <c r="AT78" s="14"/>
      <c r="AU78" s="14"/>
      <c r="AV78" s="14"/>
      <c r="BA78" s="6"/>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row>
    <row r="79" spans="2:151" ht="15" customHeight="1" x14ac:dyDescent="0.25">
      <c r="B79" s="223" t="s">
        <v>312</v>
      </c>
      <c r="C79" s="224" t="str">
        <f>$C$23</f>
        <v>Capital Expenditure (excluding Atypical expenditure)</v>
      </c>
      <c r="D79" s="224"/>
      <c r="E79" s="224"/>
      <c r="F79" s="224"/>
      <c r="G79" s="224"/>
      <c r="H79" s="224"/>
      <c r="I79" s="224"/>
      <c r="J79" s="224"/>
      <c r="K79" s="224"/>
      <c r="L79" s="224"/>
      <c r="M79" s="224"/>
      <c r="N79" s="224"/>
      <c r="O79" s="224"/>
      <c r="P79" s="224"/>
      <c r="Q79" s="224"/>
      <c r="R79" s="224"/>
      <c r="S79" s="224"/>
      <c r="T79" s="224"/>
      <c r="U79" s="225"/>
      <c r="V79" s="230"/>
      <c r="W79" s="227"/>
      <c r="X79" s="227"/>
      <c r="Y79" s="227"/>
      <c r="Z79" s="227"/>
      <c r="AA79" s="227"/>
      <c r="AB79" s="227"/>
      <c r="AC79" s="227"/>
      <c r="AD79" s="227"/>
      <c r="AE79" s="227"/>
      <c r="AF79" s="227"/>
      <c r="AG79" s="227"/>
      <c r="AH79" s="227"/>
      <c r="AI79" s="227"/>
      <c r="AJ79" s="227"/>
      <c r="AK79" s="229"/>
      <c r="AL79" s="229"/>
      <c r="AM79" s="14"/>
      <c r="AN79" s="14"/>
      <c r="AO79" s="14"/>
      <c r="AP79" s="14"/>
      <c r="AQ79" s="14"/>
      <c r="AR79" s="14"/>
      <c r="AS79" s="14"/>
      <c r="AT79" s="14"/>
      <c r="AU79" s="14"/>
      <c r="AV79" s="14"/>
      <c r="BA79" s="6"/>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row>
    <row r="80" spans="2:151" ht="30" customHeight="1" x14ac:dyDescent="0.25">
      <c r="B80" s="226">
        <f>+B78+1</f>
        <v>12</v>
      </c>
      <c r="C80" s="976" t="s">
        <v>313</v>
      </c>
      <c r="D80" s="976"/>
      <c r="E80" s="976"/>
      <c r="F80" s="976"/>
      <c r="G80" s="976"/>
      <c r="H80" s="976"/>
      <c r="I80" s="976"/>
      <c r="J80" s="976"/>
      <c r="K80" s="976"/>
      <c r="L80" s="976"/>
      <c r="M80" s="976"/>
      <c r="N80" s="976"/>
      <c r="O80" s="976"/>
      <c r="P80" s="976"/>
      <c r="Q80" s="976"/>
      <c r="R80" s="976"/>
      <c r="S80" s="976"/>
      <c r="T80" s="976"/>
      <c r="U80" s="977"/>
      <c r="V80" s="230"/>
      <c r="W80" s="227"/>
      <c r="X80" s="227"/>
      <c r="Y80" s="227"/>
      <c r="Z80" s="227"/>
      <c r="AA80" s="227"/>
      <c r="AB80" s="227"/>
      <c r="AC80" s="227"/>
      <c r="AD80" s="227"/>
      <c r="AE80" s="227"/>
      <c r="AF80" s="227"/>
      <c r="AG80" s="227"/>
      <c r="AH80" s="227"/>
      <c r="AI80" s="227"/>
      <c r="AJ80" s="227"/>
      <c r="AK80" s="229"/>
      <c r="AL80" s="229"/>
      <c r="AM80" s="14"/>
      <c r="AN80" s="14"/>
      <c r="AO80" s="14"/>
      <c r="AP80" s="14"/>
      <c r="AQ80" s="14"/>
      <c r="AR80" s="14"/>
      <c r="AS80" s="14"/>
      <c r="AT80" s="14"/>
      <c r="AU80" s="14"/>
      <c r="AV80" s="14"/>
      <c r="BA80" s="6"/>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row>
    <row r="81" spans="2:151" ht="30" customHeight="1" x14ac:dyDescent="0.25">
      <c r="B81" s="226">
        <f>+B80+1</f>
        <v>13</v>
      </c>
      <c r="C81" s="976" t="s">
        <v>314</v>
      </c>
      <c r="D81" s="976"/>
      <c r="E81" s="976"/>
      <c r="F81" s="976"/>
      <c r="G81" s="976"/>
      <c r="H81" s="976"/>
      <c r="I81" s="976"/>
      <c r="J81" s="976"/>
      <c r="K81" s="976"/>
      <c r="L81" s="976"/>
      <c r="M81" s="976"/>
      <c r="N81" s="976"/>
      <c r="O81" s="976"/>
      <c r="P81" s="976"/>
      <c r="Q81" s="976"/>
      <c r="R81" s="976"/>
      <c r="S81" s="976"/>
      <c r="T81" s="976"/>
      <c r="U81" s="977"/>
      <c r="V81" s="230"/>
      <c r="W81" s="227"/>
      <c r="X81" s="227"/>
      <c r="Y81" s="227"/>
      <c r="Z81" s="227"/>
      <c r="AA81" s="227"/>
      <c r="AB81" s="227"/>
      <c r="AC81" s="227"/>
      <c r="AD81" s="227"/>
      <c r="AE81" s="227"/>
      <c r="AF81" s="227"/>
      <c r="AG81" s="227"/>
      <c r="AH81" s="227"/>
      <c r="AI81" s="227"/>
      <c r="AJ81" s="227"/>
      <c r="AK81" s="229"/>
      <c r="AL81" s="229"/>
      <c r="AM81" s="14"/>
      <c r="AN81" s="14"/>
      <c r="AO81" s="14"/>
      <c r="AP81" s="14"/>
      <c r="AQ81" s="14"/>
      <c r="AR81" s="14"/>
      <c r="AS81" s="14"/>
      <c r="AT81" s="14"/>
      <c r="AU81" s="14"/>
      <c r="AV81" s="14"/>
      <c r="BA81" s="6"/>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row>
    <row r="82" spans="2:151" ht="15" customHeight="1" x14ac:dyDescent="0.25">
      <c r="B82" s="226">
        <f t="shared" ref="B82:B89" si="23">+B81+1</f>
        <v>14</v>
      </c>
      <c r="C82" s="976" t="s">
        <v>315</v>
      </c>
      <c r="D82" s="976"/>
      <c r="E82" s="976"/>
      <c r="F82" s="976"/>
      <c r="G82" s="976"/>
      <c r="H82" s="976"/>
      <c r="I82" s="976"/>
      <c r="J82" s="976"/>
      <c r="K82" s="976"/>
      <c r="L82" s="976"/>
      <c r="M82" s="976"/>
      <c r="N82" s="976"/>
      <c r="O82" s="976"/>
      <c r="P82" s="976"/>
      <c r="Q82" s="976"/>
      <c r="R82" s="976"/>
      <c r="S82" s="976"/>
      <c r="T82" s="976"/>
      <c r="U82" s="977"/>
      <c r="V82" s="230"/>
      <c r="W82" s="227"/>
      <c r="X82" s="227"/>
      <c r="Y82" s="227"/>
      <c r="Z82" s="227"/>
      <c r="AA82" s="227"/>
      <c r="AB82" s="227"/>
      <c r="AC82" s="227"/>
      <c r="AD82" s="227"/>
      <c r="AE82" s="227"/>
      <c r="AF82" s="227"/>
      <c r="AG82" s="227"/>
      <c r="AH82" s="227"/>
      <c r="AI82" s="227"/>
      <c r="AJ82" s="227"/>
      <c r="AK82" s="229"/>
      <c r="AL82" s="229"/>
      <c r="AM82" s="14"/>
      <c r="AN82" s="14"/>
      <c r="AO82" s="14"/>
      <c r="AP82" s="14"/>
      <c r="AQ82" s="14"/>
      <c r="AR82" s="14"/>
      <c r="AS82" s="14"/>
      <c r="AT82" s="14"/>
      <c r="AU82" s="14"/>
      <c r="AV82" s="14"/>
      <c r="BA82" s="6"/>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row>
    <row r="83" spans="2:151" ht="15" customHeight="1" x14ac:dyDescent="0.25">
      <c r="B83" s="226">
        <f t="shared" si="23"/>
        <v>15</v>
      </c>
      <c r="C83" s="976" t="s">
        <v>316</v>
      </c>
      <c r="D83" s="976"/>
      <c r="E83" s="976"/>
      <c r="F83" s="976"/>
      <c r="G83" s="976"/>
      <c r="H83" s="976"/>
      <c r="I83" s="976"/>
      <c r="J83" s="976"/>
      <c r="K83" s="976"/>
      <c r="L83" s="976"/>
      <c r="M83" s="976"/>
      <c r="N83" s="976"/>
      <c r="O83" s="976"/>
      <c r="P83" s="976"/>
      <c r="Q83" s="976"/>
      <c r="R83" s="976"/>
      <c r="S83" s="976"/>
      <c r="T83" s="976"/>
      <c r="U83" s="977"/>
      <c r="V83" s="230"/>
      <c r="W83" s="227"/>
      <c r="X83" s="227"/>
      <c r="Y83" s="227"/>
      <c r="Z83" s="227"/>
      <c r="AA83" s="227"/>
      <c r="AB83" s="227"/>
      <c r="AC83" s="227"/>
      <c r="AD83" s="227"/>
      <c r="AE83" s="227"/>
      <c r="AF83" s="227"/>
      <c r="AG83" s="227"/>
      <c r="AH83" s="227"/>
      <c r="AI83" s="227"/>
      <c r="AJ83" s="227"/>
      <c r="AK83" s="229"/>
      <c r="AL83" s="229"/>
      <c r="AM83" s="14"/>
      <c r="AN83" s="14"/>
      <c r="AO83" s="14"/>
      <c r="AP83" s="14"/>
      <c r="AQ83" s="14"/>
      <c r="AR83" s="14"/>
      <c r="AS83" s="14"/>
      <c r="AT83" s="14"/>
      <c r="AU83" s="14"/>
      <c r="AV83" s="14"/>
      <c r="BA83" s="6"/>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row>
    <row r="84" spans="2:151" ht="45" customHeight="1" x14ac:dyDescent="0.25">
      <c r="B84" s="226">
        <f t="shared" si="23"/>
        <v>16</v>
      </c>
      <c r="C84" s="976" t="s">
        <v>317</v>
      </c>
      <c r="D84" s="976"/>
      <c r="E84" s="976"/>
      <c r="F84" s="976"/>
      <c r="G84" s="976"/>
      <c r="H84" s="976"/>
      <c r="I84" s="976"/>
      <c r="J84" s="976"/>
      <c r="K84" s="976"/>
      <c r="L84" s="976"/>
      <c r="M84" s="976"/>
      <c r="N84" s="976"/>
      <c r="O84" s="976"/>
      <c r="P84" s="976"/>
      <c r="Q84" s="976"/>
      <c r="R84" s="976"/>
      <c r="S84" s="976"/>
      <c r="T84" s="976"/>
      <c r="U84" s="977"/>
      <c r="V84" s="230"/>
      <c r="W84" s="227"/>
      <c r="X84" s="227"/>
      <c r="Y84" s="227"/>
      <c r="Z84" s="227"/>
      <c r="AA84" s="227"/>
      <c r="AB84" s="227"/>
      <c r="AC84" s="227"/>
      <c r="AD84" s="227"/>
      <c r="AE84" s="227"/>
      <c r="AF84" s="227"/>
      <c r="AG84" s="227"/>
      <c r="AH84" s="227"/>
      <c r="AI84" s="227"/>
      <c r="AJ84" s="227"/>
      <c r="AK84" s="229"/>
      <c r="AL84" s="229"/>
      <c r="AM84" s="14"/>
      <c r="AN84" s="14"/>
      <c r="AO84" s="14"/>
      <c r="AP84" s="14"/>
      <c r="AQ84" s="14"/>
      <c r="AR84" s="14"/>
      <c r="AS84" s="14"/>
      <c r="AT84" s="14"/>
      <c r="AU84" s="14"/>
      <c r="AV84" s="14"/>
      <c r="BA84" s="6"/>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row>
    <row r="85" spans="2:151" ht="15" customHeight="1" x14ac:dyDescent="0.25">
      <c r="B85" s="226">
        <f t="shared" si="23"/>
        <v>17</v>
      </c>
      <c r="C85" s="976" t="s">
        <v>318</v>
      </c>
      <c r="D85" s="976"/>
      <c r="E85" s="976"/>
      <c r="F85" s="976"/>
      <c r="G85" s="976"/>
      <c r="H85" s="976"/>
      <c r="I85" s="976"/>
      <c r="J85" s="976"/>
      <c r="K85" s="976"/>
      <c r="L85" s="976"/>
      <c r="M85" s="976"/>
      <c r="N85" s="976"/>
      <c r="O85" s="976"/>
      <c r="P85" s="976"/>
      <c r="Q85" s="976"/>
      <c r="R85" s="976"/>
      <c r="S85" s="976"/>
      <c r="T85" s="976"/>
      <c r="U85" s="977"/>
      <c r="V85" s="230"/>
      <c r="W85" s="227"/>
      <c r="X85" s="227"/>
      <c r="Y85" s="227"/>
      <c r="Z85" s="227"/>
      <c r="AA85" s="227"/>
      <c r="AB85" s="227"/>
      <c r="AC85" s="227"/>
      <c r="AD85" s="227"/>
      <c r="AE85" s="227"/>
      <c r="AF85" s="227"/>
      <c r="AG85" s="227"/>
      <c r="AH85" s="227"/>
      <c r="AI85" s="227"/>
      <c r="AJ85" s="227"/>
      <c r="AK85" s="229"/>
      <c r="AL85" s="229"/>
      <c r="AM85" s="14"/>
      <c r="AN85" s="14"/>
      <c r="AO85" s="14"/>
      <c r="AP85" s="14"/>
      <c r="AQ85" s="14"/>
      <c r="AR85" s="14"/>
      <c r="AS85" s="14"/>
      <c r="AT85" s="14"/>
      <c r="AU85" s="14"/>
      <c r="AV85" s="14"/>
      <c r="BA85" s="6"/>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row>
    <row r="86" spans="2:151" ht="15" customHeight="1" x14ac:dyDescent="0.25">
      <c r="B86" s="226">
        <f t="shared" si="23"/>
        <v>18</v>
      </c>
      <c r="C86" s="976" t="s">
        <v>319</v>
      </c>
      <c r="D86" s="976"/>
      <c r="E86" s="976"/>
      <c r="F86" s="976"/>
      <c r="G86" s="976"/>
      <c r="H86" s="976"/>
      <c r="I86" s="976"/>
      <c r="J86" s="976"/>
      <c r="K86" s="976"/>
      <c r="L86" s="976"/>
      <c r="M86" s="976"/>
      <c r="N86" s="976"/>
      <c r="O86" s="976"/>
      <c r="P86" s="976"/>
      <c r="Q86" s="976"/>
      <c r="R86" s="976"/>
      <c r="S86" s="976"/>
      <c r="T86" s="976"/>
      <c r="U86" s="977"/>
      <c r="V86" s="230"/>
      <c r="W86" s="227"/>
      <c r="X86" s="227"/>
      <c r="Y86" s="227"/>
      <c r="Z86" s="227"/>
      <c r="AA86" s="227"/>
      <c r="AB86" s="227"/>
      <c r="AC86" s="227"/>
      <c r="AD86" s="227"/>
      <c r="AE86" s="227"/>
      <c r="AF86" s="227"/>
      <c r="AG86" s="227"/>
      <c r="AH86" s="227"/>
      <c r="AI86" s="227"/>
      <c r="AJ86" s="227"/>
      <c r="AK86" s="229"/>
      <c r="AL86" s="229"/>
      <c r="AM86" s="14"/>
      <c r="AN86" s="14"/>
      <c r="AO86" s="14"/>
      <c r="AP86" s="14"/>
      <c r="AQ86" s="14"/>
      <c r="AR86" s="14"/>
      <c r="AS86" s="14"/>
      <c r="AT86" s="14"/>
      <c r="AU86" s="14"/>
      <c r="AV86" s="14"/>
      <c r="BA86" s="6"/>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row>
    <row r="87" spans="2:151" ht="15" customHeight="1" x14ac:dyDescent="0.25">
      <c r="B87" s="226">
        <f t="shared" si="23"/>
        <v>19</v>
      </c>
      <c r="C87" s="976" t="s">
        <v>320</v>
      </c>
      <c r="D87" s="976"/>
      <c r="E87" s="976"/>
      <c r="F87" s="976"/>
      <c r="G87" s="976"/>
      <c r="H87" s="976"/>
      <c r="I87" s="976"/>
      <c r="J87" s="976"/>
      <c r="K87" s="976"/>
      <c r="L87" s="976"/>
      <c r="M87" s="976"/>
      <c r="N87" s="976"/>
      <c r="O87" s="976"/>
      <c r="P87" s="976"/>
      <c r="Q87" s="976"/>
      <c r="R87" s="976"/>
      <c r="S87" s="976"/>
      <c r="T87" s="976"/>
      <c r="U87" s="977"/>
      <c r="V87" s="230"/>
      <c r="W87" s="227"/>
      <c r="X87" s="227"/>
      <c r="Y87" s="227"/>
      <c r="Z87" s="227"/>
      <c r="AA87" s="227"/>
      <c r="AB87" s="227"/>
      <c r="AC87" s="227"/>
      <c r="AD87" s="227"/>
      <c r="AE87" s="227"/>
      <c r="AF87" s="227"/>
      <c r="AG87" s="227"/>
      <c r="AH87" s="227"/>
      <c r="AI87" s="227"/>
      <c r="AJ87" s="227"/>
      <c r="AK87" s="229"/>
      <c r="AL87" s="229"/>
      <c r="AM87" s="14"/>
      <c r="AN87" s="14"/>
      <c r="AO87" s="14"/>
      <c r="AP87" s="14"/>
      <c r="AQ87" s="14"/>
      <c r="AR87" s="14"/>
      <c r="AS87" s="14"/>
      <c r="AT87" s="14"/>
      <c r="AU87" s="14"/>
      <c r="AV87" s="14"/>
      <c r="BA87" s="6"/>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row>
    <row r="88" spans="2:151" ht="15" customHeight="1" x14ac:dyDescent="0.25">
      <c r="B88" s="226">
        <f t="shared" si="23"/>
        <v>20</v>
      </c>
      <c r="C88" s="976" t="s">
        <v>321</v>
      </c>
      <c r="D88" s="976"/>
      <c r="E88" s="976"/>
      <c r="F88" s="976"/>
      <c r="G88" s="976"/>
      <c r="H88" s="976"/>
      <c r="I88" s="976"/>
      <c r="J88" s="976"/>
      <c r="K88" s="976"/>
      <c r="L88" s="976"/>
      <c r="M88" s="976"/>
      <c r="N88" s="976"/>
      <c r="O88" s="976"/>
      <c r="P88" s="976"/>
      <c r="Q88" s="976"/>
      <c r="R88" s="976"/>
      <c r="S88" s="976"/>
      <c r="T88" s="976"/>
      <c r="U88" s="977"/>
      <c r="V88" s="230"/>
      <c r="W88" s="227"/>
      <c r="X88" s="227"/>
      <c r="Y88" s="227"/>
      <c r="Z88" s="227"/>
      <c r="AA88" s="227"/>
      <c r="AB88" s="227"/>
      <c r="AC88" s="227"/>
      <c r="AD88" s="227"/>
      <c r="AE88" s="227"/>
      <c r="AF88" s="227"/>
      <c r="AG88" s="227"/>
      <c r="AH88" s="227"/>
      <c r="AI88" s="227"/>
      <c r="AJ88" s="227"/>
      <c r="AK88" s="229"/>
      <c r="AL88" s="229"/>
      <c r="AM88" s="14"/>
      <c r="AN88" s="14"/>
      <c r="AO88" s="14"/>
      <c r="AP88" s="14"/>
      <c r="AQ88" s="14"/>
      <c r="AR88" s="14"/>
      <c r="AS88" s="14"/>
      <c r="AT88" s="14"/>
      <c r="AU88" s="14"/>
      <c r="AV88" s="14"/>
      <c r="BA88" s="6"/>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row>
    <row r="89" spans="2:151" ht="15" customHeight="1" x14ac:dyDescent="0.25">
      <c r="B89" s="226">
        <f t="shared" si="23"/>
        <v>21</v>
      </c>
      <c r="C89" s="976" t="s">
        <v>322</v>
      </c>
      <c r="D89" s="976"/>
      <c r="E89" s="976"/>
      <c r="F89" s="976"/>
      <c r="G89" s="976"/>
      <c r="H89" s="976"/>
      <c r="I89" s="976"/>
      <c r="J89" s="976"/>
      <c r="K89" s="976"/>
      <c r="L89" s="976"/>
      <c r="M89" s="976"/>
      <c r="N89" s="976"/>
      <c r="O89" s="976"/>
      <c r="P89" s="976"/>
      <c r="Q89" s="976"/>
      <c r="R89" s="976"/>
      <c r="S89" s="976"/>
      <c r="T89" s="976"/>
      <c r="U89" s="977"/>
      <c r="V89" s="230"/>
      <c r="W89" s="227"/>
      <c r="X89" s="227"/>
      <c r="Y89" s="227"/>
      <c r="Z89" s="227"/>
      <c r="AA89" s="227"/>
      <c r="AB89" s="227"/>
      <c r="AC89" s="227"/>
      <c r="AD89" s="227"/>
      <c r="AE89" s="227"/>
      <c r="AF89" s="227"/>
      <c r="AG89" s="227"/>
      <c r="AH89" s="227"/>
      <c r="AI89" s="227"/>
      <c r="AJ89" s="227"/>
      <c r="AK89" s="229"/>
      <c r="AL89" s="229"/>
      <c r="AM89" s="14"/>
      <c r="AN89" s="14"/>
      <c r="AO89" s="14"/>
      <c r="AP89" s="14"/>
      <c r="AQ89" s="14"/>
      <c r="AR89" s="14"/>
      <c r="AS89" s="14"/>
      <c r="AT89" s="14"/>
      <c r="AU89" s="14"/>
      <c r="AV89" s="14"/>
      <c r="BA89" s="6"/>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row>
    <row r="90" spans="2:151" ht="15" customHeight="1" x14ac:dyDescent="0.25">
      <c r="B90" s="223" t="s">
        <v>323</v>
      </c>
      <c r="C90" s="224" t="str">
        <f>$C$35</f>
        <v>Cash Expenditure (excluding Atypical expenditure)</v>
      </c>
      <c r="D90" s="224"/>
      <c r="E90" s="224"/>
      <c r="F90" s="224"/>
      <c r="G90" s="224"/>
      <c r="H90" s="224"/>
      <c r="I90" s="224"/>
      <c r="J90" s="224"/>
      <c r="K90" s="224"/>
      <c r="L90" s="224"/>
      <c r="M90" s="224"/>
      <c r="N90" s="224"/>
      <c r="O90" s="224"/>
      <c r="P90" s="224"/>
      <c r="Q90" s="224"/>
      <c r="R90" s="224"/>
      <c r="S90" s="224"/>
      <c r="T90" s="224"/>
      <c r="U90" s="225"/>
      <c r="V90" s="230"/>
      <c r="W90" s="227"/>
      <c r="X90" s="227"/>
      <c r="Y90" s="227"/>
      <c r="Z90" s="227"/>
      <c r="AA90" s="227"/>
      <c r="AB90" s="227"/>
      <c r="AC90" s="227"/>
      <c r="AD90" s="227"/>
      <c r="AE90" s="227"/>
      <c r="AF90" s="227"/>
      <c r="AG90" s="227"/>
      <c r="AH90" s="227"/>
      <c r="AI90" s="227"/>
      <c r="AJ90" s="227"/>
      <c r="AK90" s="229"/>
      <c r="AL90" s="229"/>
      <c r="AM90" s="14"/>
      <c r="AN90" s="14"/>
      <c r="AO90" s="14"/>
      <c r="AP90" s="14"/>
      <c r="AQ90" s="14"/>
      <c r="AR90" s="14"/>
      <c r="AS90" s="14"/>
      <c r="AT90" s="14"/>
      <c r="AU90" s="14"/>
      <c r="AV90" s="14"/>
      <c r="BA90" s="6"/>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row>
    <row r="91" spans="2:151" ht="15" customHeight="1" x14ac:dyDescent="0.25">
      <c r="B91" s="226">
        <f>+B89+1</f>
        <v>22</v>
      </c>
      <c r="C91" s="976" t="s">
        <v>324</v>
      </c>
      <c r="D91" s="976"/>
      <c r="E91" s="976"/>
      <c r="F91" s="976"/>
      <c r="G91" s="976"/>
      <c r="H91" s="976"/>
      <c r="I91" s="976"/>
      <c r="J91" s="976"/>
      <c r="K91" s="976"/>
      <c r="L91" s="976"/>
      <c r="M91" s="976"/>
      <c r="N91" s="976"/>
      <c r="O91" s="976"/>
      <c r="P91" s="976"/>
      <c r="Q91" s="976"/>
      <c r="R91" s="976"/>
      <c r="S91" s="976"/>
      <c r="T91" s="976"/>
      <c r="U91" s="977"/>
      <c r="V91" s="230"/>
      <c r="W91" s="227"/>
      <c r="X91" s="227"/>
      <c r="Y91" s="227"/>
      <c r="Z91" s="227"/>
      <c r="AA91" s="227"/>
      <c r="AB91" s="227"/>
      <c r="AC91" s="227"/>
      <c r="AD91" s="227"/>
      <c r="AE91" s="227"/>
      <c r="AF91" s="227"/>
      <c r="AG91" s="227"/>
      <c r="AH91" s="227"/>
      <c r="AI91" s="227"/>
      <c r="AJ91" s="227"/>
      <c r="AK91" s="229"/>
      <c r="AL91" s="229"/>
      <c r="AM91" s="14"/>
      <c r="AN91" s="14"/>
      <c r="AO91" s="14"/>
      <c r="AP91" s="14"/>
      <c r="AQ91" s="14"/>
      <c r="AR91" s="14"/>
      <c r="AS91" s="14"/>
      <c r="AT91" s="14"/>
      <c r="AU91" s="14"/>
      <c r="AV91" s="14"/>
      <c r="BA91" s="6"/>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row>
    <row r="92" spans="2:151" ht="15" customHeight="1" x14ac:dyDescent="0.25">
      <c r="B92" s="226">
        <f>+B91+1</f>
        <v>23</v>
      </c>
      <c r="C92" s="976" t="s">
        <v>325</v>
      </c>
      <c r="D92" s="976"/>
      <c r="E92" s="976"/>
      <c r="F92" s="976"/>
      <c r="G92" s="976"/>
      <c r="H92" s="976"/>
      <c r="I92" s="976"/>
      <c r="J92" s="976"/>
      <c r="K92" s="976"/>
      <c r="L92" s="976"/>
      <c r="M92" s="976"/>
      <c r="N92" s="976"/>
      <c r="O92" s="976"/>
      <c r="P92" s="976"/>
      <c r="Q92" s="976"/>
      <c r="R92" s="976"/>
      <c r="S92" s="976"/>
      <c r="T92" s="976"/>
      <c r="U92" s="977"/>
      <c r="V92" s="230"/>
      <c r="W92" s="227"/>
      <c r="X92" s="227"/>
      <c r="Y92" s="227"/>
      <c r="Z92" s="227"/>
      <c r="AA92" s="227"/>
      <c r="AB92" s="227"/>
      <c r="AC92" s="227"/>
      <c r="AD92" s="227"/>
      <c r="AE92" s="227"/>
      <c r="AF92" s="227"/>
      <c r="AG92" s="227"/>
      <c r="AH92" s="227"/>
      <c r="AI92" s="227"/>
      <c r="AJ92" s="227"/>
      <c r="AK92" s="229"/>
      <c r="AL92" s="229"/>
      <c r="AM92" s="14"/>
      <c r="AN92" s="14"/>
      <c r="AO92" s="14"/>
      <c r="AP92" s="14"/>
      <c r="AQ92" s="14"/>
      <c r="AR92" s="14"/>
      <c r="AS92" s="14"/>
      <c r="AT92" s="14"/>
      <c r="AU92" s="14"/>
      <c r="AV92" s="14"/>
      <c r="BA92" s="6"/>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row>
    <row r="93" spans="2:151" ht="15" customHeight="1" x14ac:dyDescent="0.25">
      <c r="B93" s="226">
        <f>+B92+1</f>
        <v>24</v>
      </c>
      <c r="C93" s="976" t="s">
        <v>326</v>
      </c>
      <c r="D93" s="976"/>
      <c r="E93" s="976"/>
      <c r="F93" s="976"/>
      <c r="G93" s="976"/>
      <c r="H93" s="976"/>
      <c r="I93" s="976"/>
      <c r="J93" s="976"/>
      <c r="K93" s="976"/>
      <c r="L93" s="976"/>
      <c r="M93" s="976"/>
      <c r="N93" s="976"/>
      <c r="O93" s="976"/>
      <c r="P93" s="976"/>
      <c r="Q93" s="976"/>
      <c r="R93" s="976"/>
      <c r="S93" s="976"/>
      <c r="T93" s="976"/>
      <c r="U93" s="977"/>
      <c r="V93" s="230"/>
      <c r="W93" s="227"/>
      <c r="X93" s="227"/>
      <c r="Y93" s="227"/>
      <c r="Z93" s="227"/>
      <c r="AA93" s="227"/>
      <c r="AB93" s="227"/>
      <c r="AC93" s="227"/>
      <c r="AD93" s="227"/>
      <c r="AE93" s="227"/>
      <c r="AF93" s="227"/>
      <c r="AG93" s="227"/>
      <c r="AH93" s="227"/>
      <c r="AI93" s="227"/>
      <c r="AJ93" s="227"/>
      <c r="AK93" s="229"/>
      <c r="AL93" s="229"/>
      <c r="AM93" s="14"/>
      <c r="AN93" s="14"/>
      <c r="AO93" s="14"/>
      <c r="AP93" s="14"/>
      <c r="AQ93" s="14"/>
      <c r="AR93" s="14"/>
      <c r="AS93" s="14"/>
      <c r="AT93" s="14"/>
      <c r="AU93" s="14"/>
      <c r="AV93" s="14"/>
      <c r="BA93" s="6"/>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row>
    <row r="94" spans="2:151" ht="15" customHeight="1" x14ac:dyDescent="0.25">
      <c r="B94" s="223" t="s">
        <v>327</v>
      </c>
      <c r="C94" s="224" t="str">
        <f>$C$40</f>
        <v>Atypical expenditure</v>
      </c>
      <c r="D94" s="224"/>
      <c r="E94" s="224"/>
      <c r="F94" s="224"/>
      <c r="G94" s="224"/>
      <c r="H94" s="224"/>
      <c r="I94" s="224"/>
      <c r="J94" s="224"/>
      <c r="K94" s="224"/>
      <c r="L94" s="224"/>
      <c r="M94" s="224"/>
      <c r="N94" s="224"/>
      <c r="O94" s="224"/>
      <c r="P94" s="224"/>
      <c r="Q94" s="224"/>
      <c r="R94" s="224"/>
      <c r="S94" s="224"/>
      <c r="T94" s="224"/>
      <c r="U94" s="225"/>
      <c r="V94" s="230"/>
      <c r="W94" s="227"/>
      <c r="X94" s="227"/>
      <c r="Y94" s="227"/>
      <c r="Z94" s="227"/>
      <c r="AA94" s="227"/>
      <c r="AB94" s="227"/>
      <c r="AC94" s="227"/>
      <c r="AD94" s="227"/>
      <c r="AE94" s="227"/>
      <c r="AF94" s="227"/>
      <c r="AG94" s="227"/>
      <c r="AH94" s="227"/>
      <c r="AI94" s="227"/>
      <c r="AJ94" s="227"/>
      <c r="AK94" s="229"/>
      <c r="AL94" s="229"/>
      <c r="AM94" s="14"/>
      <c r="AN94" s="14"/>
      <c r="AO94" s="14"/>
      <c r="AP94" s="14"/>
      <c r="AQ94" s="14"/>
      <c r="AR94" s="14"/>
      <c r="AS94" s="14"/>
      <c r="AT94" s="14"/>
      <c r="AU94" s="14"/>
      <c r="AV94" s="14"/>
      <c r="BA94" s="6"/>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row>
    <row r="95" spans="2:151" ht="15" customHeight="1" x14ac:dyDescent="0.25">
      <c r="B95" s="231" t="s">
        <v>328</v>
      </c>
      <c r="C95" s="976" t="s">
        <v>329</v>
      </c>
      <c r="D95" s="976"/>
      <c r="E95" s="976"/>
      <c r="F95" s="976"/>
      <c r="G95" s="976"/>
      <c r="H95" s="976"/>
      <c r="I95" s="976"/>
      <c r="J95" s="976"/>
      <c r="K95" s="976"/>
      <c r="L95" s="976"/>
      <c r="M95" s="976"/>
      <c r="N95" s="976"/>
      <c r="O95" s="976"/>
      <c r="P95" s="976"/>
      <c r="Q95" s="976"/>
      <c r="R95" s="976"/>
      <c r="S95" s="976"/>
      <c r="T95" s="976"/>
      <c r="U95" s="977"/>
      <c r="V95" s="230"/>
      <c r="W95" s="227"/>
      <c r="X95" s="227"/>
      <c r="Y95" s="227"/>
      <c r="Z95" s="227"/>
      <c r="AA95" s="227"/>
      <c r="AB95" s="227"/>
      <c r="AC95" s="227"/>
      <c r="AD95" s="227"/>
      <c r="AE95" s="227"/>
      <c r="AF95" s="227"/>
      <c r="AG95" s="227"/>
      <c r="AH95" s="227"/>
      <c r="AI95" s="227"/>
      <c r="AJ95" s="227"/>
      <c r="AK95" s="229"/>
      <c r="AL95" s="229"/>
      <c r="AM95" s="14"/>
      <c r="AN95" s="14"/>
      <c r="AO95" s="14"/>
      <c r="AP95" s="14"/>
      <c r="AQ95" s="14"/>
      <c r="AR95" s="14"/>
      <c r="AS95" s="14"/>
      <c r="AT95" s="14"/>
      <c r="AU95" s="14"/>
      <c r="AV95" s="14"/>
      <c r="BA95" s="6"/>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row>
    <row r="96" spans="2:151" ht="15" customHeight="1" x14ac:dyDescent="0.25">
      <c r="B96" s="232">
        <v>35</v>
      </c>
      <c r="C96" s="976" t="s">
        <v>330</v>
      </c>
      <c r="D96" s="976"/>
      <c r="E96" s="976"/>
      <c r="F96" s="976"/>
      <c r="G96" s="976"/>
      <c r="H96" s="976"/>
      <c r="I96" s="976"/>
      <c r="J96" s="976"/>
      <c r="K96" s="976"/>
      <c r="L96" s="976"/>
      <c r="M96" s="976"/>
      <c r="N96" s="976"/>
      <c r="O96" s="976"/>
      <c r="P96" s="976"/>
      <c r="Q96" s="976"/>
      <c r="R96" s="976"/>
      <c r="S96" s="976"/>
      <c r="T96" s="976"/>
      <c r="U96" s="977"/>
      <c r="V96" s="230"/>
      <c r="W96" s="227"/>
      <c r="X96" s="227"/>
      <c r="Y96" s="227"/>
      <c r="Z96" s="227"/>
      <c r="AA96" s="227"/>
      <c r="AB96" s="227"/>
      <c r="AC96" s="227"/>
      <c r="AD96" s="227"/>
      <c r="AE96" s="227"/>
      <c r="AF96" s="227"/>
      <c r="AG96" s="227"/>
      <c r="AH96" s="227"/>
      <c r="AI96" s="227"/>
      <c r="AJ96" s="227"/>
      <c r="AK96" s="229"/>
      <c r="AL96" s="229"/>
      <c r="AM96" s="14"/>
      <c r="AN96" s="14"/>
      <c r="AO96" s="14"/>
      <c r="AP96" s="14"/>
      <c r="AQ96" s="14"/>
      <c r="AR96" s="14"/>
      <c r="AS96" s="14"/>
      <c r="AT96" s="14"/>
      <c r="AU96" s="14"/>
      <c r="AV96" s="14"/>
      <c r="BA96" s="6"/>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row>
    <row r="97" spans="2:151" ht="15" customHeight="1" x14ac:dyDescent="0.25">
      <c r="B97" s="223" t="s">
        <v>331</v>
      </c>
      <c r="C97" s="224" t="str">
        <f>$C$53</f>
        <v xml:space="preserve">Total expenditure </v>
      </c>
      <c r="D97" s="224"/>
      <c r="E97" s="224"/>
      <c r="F97" s="224"/>
      <c r="G97" s="224"/>
      <c r="H97" s="224"/>
      <c r="I97" s="224"/>
      <c r="J97" s="224"/>
      <c r="K97" s="224"/>
      <c r="L97" s="224"/>
      <c r="M97" s="224"/>
      <c r="N97" s="224"/>
      <c r="O97" s="224"/>
      <c r="P97" s="224"/>
      <c r="Q97" s="224"/>
      <c r="R97" s="224"/>
      <c r="S97" s="224"/>
      <c r="T97" s="224"/>
      <c r="U97" s="225"/>
      <c r="V97" s="230"/>
      <c r="W97" s="227"/>
      <c r="X97" s="227"/>
      <c r="Y97" s="227"/>
      <c r="Z97" s="227"/>
      <c r="AA97" s="227"/>
      <c r="AB97" s="227"/>
      <c r="AC97" s="227"/>
      <c r="AD97" s="227"/>
      <c r="AE97" s="227"/>
      <c r="AF97" s="227"/>
      <c r="AG97" s="227"/>
      <c r="AH97" s="227"/>
      <c r="AI97" s="227"/>
      <c r="AJ97" s="227"/>
      <c r="AK97" s="229"/>
      <c r="AL97" s="229"/>
      <c r="AM97" s="14"/>
      <c r="AN97" s="14"/>
      <c r="AO97" s="14"/>
      <c r="AP97" s="14"/>
      <c r="AQ97" s="14"/>
      <c r="AR97" s="14"/>
      <c r="AS97" s="14"/>
      <c r="AT97" s="14"/>
      <c r="AU97" s="14"/>
      <c r="AV97" s="14"/>
      <c r="BA97" s="6"/>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row>
    <row r="98" spans="2:151" ht="15" customHeight="1" thickBot="1" x14ac:dyDescent="0.3">
      <c r="B98" s="233">
        <v>36</v>
      </c>
      <c r="C98" s="978" t="s">
        <v>332</v>
      </c>
      <c r="D98" s="978"/>
      <c r="E98" s="978"/>
      <c r="F98" s="978"/>
      <c r="G98" s="978"/>
      <c r="H98" s="978"/>
      <c r="I98" s="978"/>
      <c r="J98" s="978"/>
      <c r="K98" s="978"/>
      <c r="L98" s="978"/>
      <c r="M98" s="978"/>
      <c r="N98" s="978"/>
      <c r="O98" s="978"/>
      <c r="P98" s="978"/>
      <c r="Q98" s="978"/>
      <c r="R98" s="978"/>
      <c r="S98" s="978"/>
      <c r="T98" s="978"/>
      <c r="U98" s="979"/>
      <c r="V98" s="230"/>
      <c r="W98" s="227"/>
      <c r="X98" s="227"/>
      <c r="Y98" s="227"/>
      <c r="Z98" s="227"/>
      <c r="AA98" s="227"/>
      <c r="AB98" s="227"/>
      <c r="AC98" s="227"/>
      <c r="AD98" s="227"/>
      <c r="AE98" s="227"/>
      <c r="AF98" s="227"/>
      <c r="AG98" s="227"/>
      <c r="AH98" s="227"/>
      <c r="AI98" s="227"/>
      <c r="AJ98" s="227"/>
      <c r="AK98" s="229"/>
      <c r="AL98" s="229"/>
      <c r="AM98" s="14"/>
      <c r="AN98" s="14"/>
      <c r="AO98" s="14"/>
      <c r="AP98" s="14"/>
      <c r="AQ98" s="14"/>
      <c r="AR98" s="14"/>
      <c r="AS98" s="14"/>
      <c r="AT98" s="14"/>
      <c r="AU98" s="14"/>
      <c r="AV98" s="14"/>
      <c r="BA98" s="6"/>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row>
    <row r="99" spans="2:151" x14ac:dyDescent="0.25"/>
    <row r="100" spans="2:151" x14ac:dyDescent="0.25"/>
  </sheetData>
  <sheetProtection algorithmName="SHA-512" hashValue="NkOoMUrt5iQmygpjWmdXtj8tbItD3q6cxW4a0ZbaBjraU8PfgXnUTKghYnuswQN2+FcwywOTzb4JXKFXwM26hw==" saltValue="nnLOr//RZs2lqi5tOsKVTw==" spinCount="100000" sheet="1" objects="1" scenarios="1" selectLockedCells="1" selectUnlockedCells="1"/>
  <mergeCells count="53">
    <mergeCell ref="C93:U93"/>
    <mergeCell ref="C95:U95"/>
    <mergeCell ref="C96:U96"/>
    <mergeCell ref="C98:U98"/>
    <mergeCell ref="C86:U86"/>
    <mergeCell ref="C87:U87"/>
    <mergeCell ref="C88:U88"/>
    <mergeCell ref="C89:U89"/>
    <mergeCell ref="C91:U91"/>
    <mergeCell ref="C92:U92"/>
    <mergeCell ref="C85:U85"/>
    <mergeCell ref="C73:U73"/>
    <mergeCell ref="C74:U74"/>
    <mergeCell ref="C75:U75"/>
    <mergeCell ref="C76:U76"/>
    <mergeCell ref="C77:U77"/>
    <mergeCell ref="C78:U78"/>
    <mergeCell ref="C80:U80"/>
    <mergeCell ref="C81:U81"/>
    <mergeCell ref="C82:U82"/>
    <mergeCell ref="C83:U83"/>
    <mergeCell ref="C84:U84"/>
    <mergeCell ref="C72:U72"/>
    <mergeCell ref="AK6:AO6"/>
    <mergeCell ref="AP6:AT6"/>
    <mergeCell ref="BB6:BE6"/>
    <mergeCell ref="BF6:BJ6"/>
    <mergeCell ref="B62:U62"/>
    <mergeCell ref="B64:U64"/>
    <mergeCell ref="C66:U66"/>
    <mergeCell ref="C68:U68"/>
    <mergeCell ref="C69:U69"/>
    <mergeCell ref="C70:U70"/>
    <mergeCell ref="C71:U71"/>
    <mergeCell ref="BF3:BJ3"/>
    <mergeCell ref="B4:C4"/>
    <mergeCell ref="BB4:BC4"/>
    <mergeCell ref="B6:F6"/>
    <mergeCell ref="G6:K6"/>
    <mergeCell ref="L6:P6"/>
    <mergeCell ref="Q6:U6"/>
    <mergeCell ref="V6:Z6"/>
    <mergeCell ref="AA6:AE6"/>
    <mergeCell ref="AF6:AJ6"/>
    <mergeCell ref="AV1:AZ1"/>
    <mergeCell ref="G3:K3"/>
    <mergeCell ref="L3:P3"/>
    <mergeCell ref="Q3:U3"/>
    <mergeCell ref="V3:Z3"/>
    <mergeCell ref="AA3:AE3"/>
    <mergeCell ref="AF3:AJ3"/>
    <mergeCell ref="AK3:AO3"/>
    <mergeCell ref="AP3:AT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E128"/>
  <sheetViews>
    <sheetView workbookViewId="0">
      <pane xSplit="3" topLeftCell="D1" activePane="topRight" state="frozen"/>
      <selection activeCell="G4" sqref="G4"/>
      <selection pane="topRight" activeCell="D1" sqref="D1"/>
    </sheetView>
  </sheetViews>
  <sheetFormatPr defaultColWidth="0" defaultRowHeight="15" zeroHeight="1" x14ac:dyDescent="0.25"/>
  <cols>
    <col min="1" max="1" width="1.85546875" style="6" customWidth="1"/>
    <col min="2" max="2" width="7.5703125" style="6" customWidth="1"/>
    <col min="3" max="3" width="97.85546875" style="6" customWidth="1"/>
    <col min="4" max="4" width="13.28515625" style="6" bestFit="1" customWidth="1"/>
    <col min="5" max="6" width="6.42578125" style="6" customWidth="1"/>
    <col min="7" max="46" width="11" style="6" customWidth="1"/>
    <col min="47" max="47" width="3" style="6" customWidth="1"/>
    <col min="48" max="48" width="29.28515625" style="6" bestFit="1" customWidth="1"/>
    <col min="49" max="49" width="59" style="6" customWidth="1"/>
    <col min="50" max="50" width="3" style="6" customWidth="1"/>
    <col min="51" max="51" width="64.140625" style="6" customWidth="1"/>
    <col min="52" max="52" width="12.140625" style="6" customWidth="1"/>
    <col min="53" max="53" width="11" style="6" customWidth="1"/>
    <col min="54" max="54" width="7.5703125" style="6" customWidth="1"/>
    <col min="55" max="55" width="95.5703125" style="6" bestFit="1" customWidth="1"/>
    <col min="56" max="57" width="6.42578125" style="6" customWidth="1"/>
    <col min="58" max="62" width="14.42578125" style="6" customWidth="1"/>
    <col min="63" max="63" width="11" style="6" customWidth="1"/>
    <col min="64" max="64" width="2.42578125" style="366" hidden="1" customWidth="1"/>
    <col min="65" max="65" width="11.5703125" style="257" hidden="1" customWidth="1"/>
    <col min="66" max="66" width="2.42578125" style="257" hidden="1" customWidth="1"/>
    <col min="67" max="67" width="8.140625" style="257" hidden="1" customWidth="1"/>
    <col min="68" max="106" width="6.85546875" style="257" hidden="1" customWidth="1"/>
    <col min="107" max="107" width="59" style="257" hidden="1" customWidth="1"/>
    <col min="108" max="108" width="2.42578125" style="366" hidden="1" customWidth="1"/>
    <col min="109" max="109" width="2.42578125" style="235" hidden="1" customWidth="1"/>
    <col min="110" max="16384" width="11" style="6" hidden="1"/>
  </cols>
  <sheetData>
    <row r="1" spans="2:109" ht="20.25" x14ac:dyDescent="0.25">
      <c r="B1" s="1" t="s">
        <v>333</v>
      </c>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4" t="s">
        <v>2059</v>
      </c>
      <c r="AU1" s="1"/>
      <c r="AV1" s="234" t="s">
        <v>1</v>
      </c>
      <c r="AW1" s="234"/>
      <c r="AX1" s="234"/>
      <c r="AY1" s="234"/>
      <c r="BB1" s="1" t="s">
        <v>2</v>
      </c>
      <c r="BC1" s="1"/>
      <c r="BD1" s="1"/>
      <c r="BE1" s="1"/>
      <c r="BF1" s="1"/>
      <c r="BG1" s="1"/>
      <c r="BH1" s="1"/>
      <c r="BI1" s="1"/>
      <c r="BJ1" s="3" t="str">
        <f>LEFT($B$1,3)</f>
        <v>WS2</v>
      </c>
      <c r="BL1" s="7"/>
      <c r="BM1" s="8"/>
      <c r="BN1" s="8"/>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7"/>
    </row>
    <row r="2" spans="2:109" ht="15.75" thickBot="1" x14ac:dyDescent="0.3">
      <c r="B2" s="16"/>
      <c r="C2" s="236"/>
      <c r="D2" s="237"/>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14"/>
      <c r="AL2" s="14"/>
      <c r="AM2" s="235"/>
      <c r="AN2" s="235"/>
      <c r="AO2" s="235"/>
      <c r="AP2" s="235"/>
      <c r="AQ2" s="235"/>
      <c r="AR2" s="235"/>
      <c r="AS2" s="235"/>
      <c r="AT2" s="235"/>
      <c r="AU2" s="235"/>
      <c r="AV2" s="235"/>
      <c r="AW2" s="235"/>
      <c r="AX2" s="238"/>
      <c r="AY2" s="14"/>
      <c r="BB2" s="16"/>
      <c r="BC2" s="236"/>
      <c r="BD2" s="235"/>
      <c r="BE2" s="235"/>
      <c r="BF2" s="235"/>
      <c r="BG2" s="235"/>
      <c r="BH2" s="235"/>
      <c r="BI2" s="235"/>
      <c r="BJ2" s="235"/>
      <c r="BL2" s="239"/>
      <c r="BM2" s="240"/>
      <c r="BN2" s="240"/>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39"/>
      <c r="DE2" s="242"/>
    </row>
    <row r="3" spans="2:109" ht="15.75" thickBot="1" x14ac:dyDescent="0.3">
      <c r="G3" s="980" t="s">
        <v>334</v>
      </c>
      <c r="H3" s="981"/>
      <c r="I3" s="981"/>
      <c r="J3" s="981"/>
      <c r="K3" s="982"/>
      <c r="L3" s="980" t="s">
        <v>335</v>
      </c>
      <c r="M3" s="981"/>
      <c r="N3" s="981"/>
      <c r="O3" s="981"/>
      <c r="P3" s="986"/>
      <c r="Q3" s="987" t="s">
        <v>336</v>
      </c>
      <c r="R3" s="988"/>
      <c r="S3" s="988"/>
      <c r="T3" s="988"/>
      <c r="U3" s="989"/>
      <c r="V3" s="987" t="s">
        <v>337</v>
      </c>
      <c r="W3" s="988"/>
      <c r="X3" s="988"/>
      <c r="Y3" s="988"/>
      <c r="Z3" s="989"/>
      <c r="AA3" s="987" t="s">
        <v>338</v>
      </c>
      <c r="AB3" s="988"/>
      <c r="AC3" s="988"/>
      <c r="AD3" s="988"/>
      <c r="AE3" s="990"/>
      <c r="AF3" s="987" t="s">
        <v>339</v>
      </c>
      <c r="AG3" s="988"/>
      <c r="AH3" s="988"/>
      <c r="AI3" s="988"/>
      <c r="AJ3" s="990"/>
      <c r="AK3" s="953" t="s">
        <v>340</v>
      </c>
      <c r="AL3" s="956"/>
      <c r="AM3" s="956"/>
      <c r="AN3" s="956"/>
      <c r="AO3" s="957"/>
      <c r="AP3" s="953" t="s">
        <v>341</v>
      </c>
      <c r="AQ3" s="956"/>
      <c r="AR3" s="956"/>
      <c r="AS3" s="956"/>
      <c r="AT3" s="957"/>
      <c r="AU3" s="14"/>
      <c r="AV3" s="14"/>
      <c r="AW3" s="14"/>
      <c r="AX3" s="238"/>
      <c r="AY3" s="243"/>
      <c r="BF3" s="980" t="s">
        <v>342</v>
      </c>
      <c r="BG3" s="981"/>
      <c r="BH3" s="981"/>
      <c r="BI3" s="981"/>
      <c r="BJ3" s="982"/>
      <c r="BL3" s="7"/>
      <c r="BM3" s="18"/>
      <c r="BN3" s="18"/>
      <c r="BO3" s="19" t="s">
        <v>12</v>
      </c>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7"/>
      <c r="DE3" s="14"/>
    </row>
    <row r="4" spans="2:109" ht="68.25" thickBot="1" x14ac:dyDescent="0.3">
      <c r="B4" s="245" t="s">
        <v>14</v>
      </c>
      <c r="C4" s="246"/>
      <c r="D4" s="247" t="s">
        <v>15</v>
      </c>
      <c r="E4" s="247" t="s">
        <v>16</v>
      </c>
      <c r="F4" s="248" t="s">
        <v>17</v>
      </c>
      <c r="G4" s="249" t="s">
        <v>18</v>
      </c>
      <c r="H4" s="250" t="s">
        <v>19</v>
      </c>
      <c r="I4" s="250" t="s">
        <v>20</v>
      </c>
      <c r="J4" s="250" t="s">
        <v>21</v>
      </c>
      <c r="K4" s="251" t="s">
        <v>22</v>
      </c>
      <c r="L4" s="249" t="s">
        <v>18</v>
      </c>
      <c r="M4" s="250" t="s">
        <v>19</v>
      </c>
      <c r="N4" s="250" t="s">
        <v>20</v>
      </c>
      <c r="O4" s="250" t="s">
        <v>21</v>
      </c>
      <c r="P4" s="251" t="s">
        <v>22</v>
      </c>
      <c r="Q4" s="249" t="s">
        <v>18</v>
      </c>
      <c r="R4" s="250" t="s">
        <v>19</v>
      </c>
      <c r="S4" s="250" t="s">
        <v>20</v>
      </c>
      <c r="T4" s="250" t="s">
        <v>21</v>
      </c>
      <c r="U4" s="251" t="s">
        <v>22</v>
      </c>
      <c r="V4" s="249" t="s">
        <v>18</v>
      </c>
      <c r="W4" s="250" t="s">
        <v>19</v>
      </c>
      <c r="X4" s="250" t="s">
        <v>20</v>
      </c>
      <c r="Y4" s="250" t="s">
        <v>21</v>
      </c>
      <c r="Z4" s="251" t="s">
        <v>22</v>
      </c>
      <c r="AA4" s="249" t="s">
        <v>18</v>
      </c>
      <c r="AB4" s="250" t="s">
        <v>19</v>
      </c>
      <c r="AC4" s="250" t="s">
        <v>20</v>
      </c>
      <c r="AD4" s="250" t="s">
        <v>21</v>
      </c>
      <c r="AE4" s="251" t="s">
        <v>22</v>
      </c>
      <c r="AF4" s="249" t="s">
        <v>18</v>
      </c>
      <c r="AG4" s="250" t="s">
        <v>19</v>
      </c>
      <c r="AH4" s="250" t="s">
        <v>20</v>
      </c>
      <c r="AI4" s="250" t="s">
        <v>21</v>
      </c>
      <c r="AJ4" s="251" t="s">
        <v>22</v>
      </c>
      <c r="AK4" s="249" t="s">
        <v>18</v>
      </c>
      <c r="AL4" s="250" t="s">
        <v>19</v>
      </c>
      <c r="AM4" s="250" t="s">
        <v>20</v>
      </c>
      <c r="AN4" s="250" t="s">
        <v>21</v>
      </c>
      <c r="AO4" s="251" t="s">
        <v>22</v>
      </c>
      <c r="AP4" s="249" t="s">
        <v>18</v>
      </c>
      <c r="AQ4" s="250" t="s">
        <v>19</v>
      </c>
      <c r="AR4" s="250" t="s">
        <v>20</v>
      </c>
      <c r="AS4" s="250" t="s">
        <v>21</v>
      </c>
      <c r="AT4" s="252" t="s">
        <v>22</v>
      </c>
      <c r="AU4" s="14"/>
      <c r="AV4" s="26" t="s">
        <v>23</v>
      </c>
      <c r="AW4" s="27" t="s">
        <v>24</v>
      </c>
      <c r="AX4" s="238"/>
      <c r="AY4" s="25" t="s">
        <v>25</v>
      </c>
      <c r="BB4" s="245" t="s">
        <v>14</v>
      </c>
      <c r="BC4" s="246"/>
      <c r="BD4" s="247" t="s">
        <v>16</v>
      </c>
      <c r="BE4" s="248" t="s">
        <v>17</v>
      </c>
      <c r="BF4" s="249" t="s">
        <v>18</v>
      </c>
      <c r="BG4" s="250" t="s">
        <v>19</v>
      </c>
      <c r="BH4" s="250" t="s">
        <v>20</v>
      </c>
      <c r="BI4" s="250" t="s">
        <v>21</v>
      </c>
      <c r="BJ4" s="252" t="s">
        <v>22</v>
      </c>
      <c r="BL4" s="7"/>
      <c r="BM4" s="29" t="s">
        <v>343</v>
      </c>
      <c r="BN4" s="253"/>
      <c r="BO4" s="29" t="s">
        <v>27</v>
      </c>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7"/>
      <c r="DE4" s="14"/>
    </row>
    <row r="5" spans="2:109" ht="14.85" customHeight="1" thickBot="1" x14ac:dyDescent="0.3">
      <c r="B5" s="254"/>
      <c r="C5" s="254"/>
      <c r="D5" s="255"/>
      <c r="E5" s="255"/>
      <c r="F5" s="255"/>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256"/>
      <c r="AV5" s="28"/>
      <c r="AW5" s="28"/>
      <c r="AX5" s="28"/>
      <c r="AY5" s="28"/>
      <c r="AZ5" s="28"/>
      <c r="BB5" s="254"/>
      <c r="BC5" s="254"/>
      <c r="BD5" s="255"/>
      <c r="BE5" s="255"/>
      <c r="BF5" s="34"/>
      <c r="BG5" s="34"/>
      <c r="BH5" s="34"/>
      <c r="BI5" s="34"/>
      <c r="BJ5" s="34"/>
      <c r="BL5" s="7"/>
      <c r="BN5" s="8"/>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7"/>
      <c r="DE5" s="258"/>
    </row>
    <row r="6" spans="2:109" ht="15" customHeight="1" thickBot="1" x14ac:dyDescent="0.3">
      <c r="B6" s="983" t="s">
        <v>30</v>
      </c>
      <c r="C6" s="984"/>
      <c r="D6" s="984"/>
      <c r="E6" s="984"/>
      <c r="F6" s="985"/>
      <c r="G6" s="963" t="s">
        <v>31</v>
      </c>
      <c r="H6" s="964"/>
      <c r="I6" s="964"/>
      <c r="J6" s="964"/>
      <c r="K6" s="965"/>
      <c r="L6" s="963" t="s">
        <v>31</v>
      </c>
      <c r="M6" s="964"/>
      <c r="N6" s="964"/>
      <c r="O6" s="964"/>
      <c r="P6" s="965"/>
      <c r="Q6" s="963" t="s">
        <v>31</v>
      </c>
      <c r="R6" s="964"/>
      <c r="S6" s="964"/>
      <c r="T6" s="964"/>
      <c r="U6" s="965"/>
      <c r="V6" s="963" t="s">
        <v>32</v>
      </c>
      <c r="W6" s="964"/>
      <c r="X6" s="964"/>
      <c r="Y6" s="964"/>
      <c r="Z6" s="965"/>
      <c r="AA6" s="963" t="s">
        <v>32</v>
      </c>
      <c r="AB6" s="964"/>
      <c r="AC6" s="964"/>
      <c r="AD6" s="964"/>
      <c r="AE6" s="965"/>
      <c r="AF6" s="963" t="s">
        <v>32</v>
      </c>
      <c r="AG6" s="964"/>
      <c r="AH6" s="964"/>
      <c r="AI6" s="964"/>
      <c r="AJ6" s="965"/>
      <c r="AK6" s="963" t="s">
        <v>32</v>
      </c>
      <c r="AL6" s="964"/>
      <c r="AM6" s="964"/>
      <c r="AN6" s="964"/>
      <c r="AO6" s="965"/>
      <c r="AP6" s="963" t="s">
        <v>32</v>
      </c>
      <c r="AQ6" s="964"/>
      <c r="AR6" s="964"/>
      <c r="AS6" s="964"/>
      <c r="AT6" s="965"/>
      <c r="AU6" s="256"/>
      <c r="AV6" s="28"/>
      <c r="AW6" s="28"/>
      <c r="AX6" s="28"/>
      <c r="AY6" s="28"/>
      <c r="AZ6" s="28"/>
      <c r="BB6" s="983" t="s">
        <v>30</v>
      </c>
      <c r="BC6" s="984"/>
      <c r="BD6" s="984"/>
      <c r="BE6" s="985"/>
      <c r="BF6" s="963" t="s">
        <v>33</v>
      </c>
      <c r="BG6" s="964"/>
      <c r="BH6" s="964"/>
      <c r="BI6" s="964"/>
      <c r="BJ6" s="965"/>
      <c r="BL6" s="7"/>
      <c r="BM6" s="8"/>
      <c r="BN6" s="8"/>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7"/>
      <c r="DE6" s="14"/>
    </row>
    <row r="7" spans="2:109" ht="15.75" thickBot="1" x14ac:dyDescent="0.3">
      <c r="B7" s="259"/>
      <c r="C7" s="259"/>
      <c r="D7" s="255"/>
      <c r="E7" s="255"/>
      <c r="F7" s="255"/>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256"/>
      <c r="AV7" s="28"/>
      <c r="AW7" s="28"/>
      <c r="AX7" s="28"/>
      <c r="AY7" s="28"/>
      <c r="AZ7" s="28"/>
      <c r="BB7" s="259"/>
      <c r="BC7" s="259"/>
      <c r="BD7" s="255"/>
      <c r="BE7" s="255"/>
      <c r="BF7" s="34"/>
      <c r="BG7" s="34"/>
      <c r="BH7" s="34"/>
      <c r="BI7" s="34"/>
      <c r="BJ7" s="34"/>
      <c r="BL7" s="7"/>
      <c r="BM7" s="8"/>
      <c r="BN7" s="8"/>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7"/>
      <c r="DE7" s="14"/>
    </row>
    <row r="8" spans="2:109" ht="15.75" thickBot="1" x14ac:dyDescent="0.3">
      <c r="B8" s="260" t="s">
        <v>36</v>
      </c>
      <c r="C8" s="261" t="s">
        <v>344</v>
      </c>
      <c r="D8" s="262"/>
      <c r="E8" s="263"/>
      <c r="F8" s="263"/>
      <c r="G8" s="263"/>
      <c r="H8" s="264"/>
      <c r="I8" s="264"/>
      <c r="J8" s="264"/>
      <c r="K8" s="263"/>
      <c r="L8" s="263"/>
      <c r="M8" s="264"/>
      <c r="N8" s="264"/>
      <c r="O8" s="264"/>
      <c r="P8" s="263"/>
      <c r="Q8" s="263"/>
      <c r="R8" s="264"/>
      <c r="S8" s="264"/>
      <c r="T8" s="264"/>
      <c r="U8" s="263"/>
      <c r="V8" s="263"/>
      <c r="W8" s="264"/>
      <c r="X8" s="264"/>
      <c r="Y8" s="264"/>
      <c r="Z8" s="263"/>
      <c r="AA8" s="263"/>
      <c r="AB8" s="264"/>
      <c r="AC8" s="264"/>
      <c r="AD8" s="264"/>
      <c r="AE8" s="263"/>
      <c r="AF8" s="263"/>
      <c r="AG8" s="264"/>
      <c r="AH8" s="264"/>
      <c r="AI8" s="264"/>
      <c r="AJ8" s="263"/>
      <c r="AK8" s="263"/>
      <c r="AL8" s="264"/>
      <c r="AM8" s="264"/>
      <c r="AN8" s="264"/>
      <c r="AO8" s="263"/>
      <c r="AP8" s="263"/>
      <c r="AQ8" s="264"/>
      <c r="AR8" s="264"/>
      <c r="AS8" s="264"/>
      <c r="AT8" s="263"/>
      <c r="AU8" s="256"/>
      <c r="AV8" s="256"/>
      <c r="AW8" s="256"/>
      <c r="AX8" s="256"/>
      <c r="AY8" s="43"/>
      <c r="AZ8" s="43"/>
      <c r="BB8" s="260" t="s">
        <v>36</v>
      </c>
      <c r="BC8" s="261" t="s">
        <v>344</v>
      </c>
      <c r="BD8" s="263"/>
      <c r="BE8" s="263"/>
      <c r="BF8" s="263"/>
      <c r="BG8" s="264"/>
      <c r="BH8" s="264"/>
      <c r="BI8" s="264"/>
      <c r="BJ8" s="263"/>
      <c r="BL8" s="7"/>
      <c r="BM8" s="8"/>
      <c r="BN8" s="8"/>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7"/>
      <c r="DE8" s="14"/>
    </row>
    <row r="9" spans="2:109" ht="14.25" customHeight="1" x14ac:dyDescent="0.25">
      <c r="B9" s="265">
        <v>1</v>
      </c>
      <c r="C9" s="266" t="s">
        <v>345</v>
      </c>
      <c r="D9" s="46" t="s">
        <v>40</v>
      </c>
      <c r="E9" s="267" t="s">
        <v>41</v>
      </c>
      <c r="F9" s="268">
        <v>3</v>
      </c>
      <c r="G9" s="269">
        <v>0</v>
      </c>
      <c r="H9" s="270">
        <v>0</v>
      </c>
      <c r="I9" s="270">
        <v>0</v>
      </c>
      <c r="J9" s="270">
        <v>0</v>
      </c>
      <c r="K9" s="271">
        <f t="shared" ref="K9:K47" si="0">SUM(G9:J9)</f>
        <v>0</v>
      </c>
      <c r="L9" s="269">
        <v>0</v>
      </c>
      <c r="M9" s="270">
        <v>0</v>
      </c>
      <c r="N9" s="270">
        <v>0.44000000000000006</v>
      </c>
      <c r="O9" s="270">
        <v>0</v>
      </c>
      <c r="P9" s="271">
        <f t="shared" ref="P9:P47" si="1">SUM(L9:O9)</f>
        <v>0.44000000000000006</v>
      </c>
      <c r="Q9" s="269">
        <v>0</v>
      </c>
      <c r="R9" s="270">
        <v>0</v>
      </c>
      <c r="S9" s="270">
        <v>-0.23</v>
      </c>
      <c r="T9" s="270">
        <v>0</v>
      </c>
      <c r="U9" s="271">
        <f t="shared" ref="U9:U47" si="2">SUM(Q9:T9)</f>
        <v>-0.23</v>
      </c>
      <c r="V9" s="269">
        <v>0</v>
      </c>
      <c r="W9" s="270">
        <v>0</v>
      </c>
      <c r="X9" s="270">
        <v>9.5000000000000001E-2</v>
      </c>
      <c r="Y9" s="270">
        <v>0</v>
      </c>
      <c r="Z9" s="271">
        <f t="shared" ref="Z9:Z47" si="3">SUM(V9:Y9)</f>
        <v>9.5000000000000001E-2</v>
      </c>
      <c r="AA9" s="269">
        <v>0</v>
      </c>
      <c r="AB9" s="270">
        <v>0</v>
      </c>
      <c r="AC9" s="270">
        <v>9.5000000000000001E-2</v>
      </c>
      <c r="AD9" s="270">
        <v>0</v>
      </c>
      <c r="AE9" s="271">
        <f t="shared" ref="AE9:AE47" si="4">SUM(AA9:AD9)</f>
        <v>9.5000000000000001E-2</v>
      </c>
      <c r="AF9" s="269">
        <v>0</v>
      </c>
      <c r="AG9" s="270">
        <v>0</v>
      </c>
      <c r="AH9" s="270">
        <v>9.5000000000000001E-2</v>
      </c>
      <c r="AI9" s="270">
        <v>0</v>
      </c>
      <c r="AJ9" s="271">
        <f t="shared" ref="AJ9:AJ47" si="5">SUM(AF9:AI9)</f>
        <v>9.5000000000000001E-2</v>
      </c>
      <c r="AK9" s="269">
        <v>0</v>
      </c>
      <c r="AL9" s="270">
        <v>0</v>
      </c>
      <c r="AM9" s="270">
        <v>9.5000000000000001E-2</v>
      </c>
      <c r="AN9" s="270">
        <v>0</v>
      </c>
      <c r="AO9" s="271">
        <f t="shared" ref="AO9:AO47" si="6">SUM(AK9:AN9)</f>
        <v>9.5000000000000001E-2</v>
      </c>
      <c r="AP9" s="269">
        <v>0</v>
      </c>
      <c r="AQ9" s="270">
        <v>0</v>
      </c>
      <c r="AR9" s="270">
        <v>9.5000000000000001E-2</v>
      </c>
      <c r="AS9" s="270">
        <v>0</v>
      </c>
      <c r="AT9" s="271">
        <f t="shared" ref="AT9:AT47" si="7">SUM(AP9:AS9)</f>
        <v>9.5000000000000001E-2</v>
      </c>
      <c r="AU9" s="14"/>
      <c r="AV9" s="52"/>
      <c r="AW9" s="272"/>
      <c r="AX9" s="54"/>
      <c r="AY9" s="43">
        <f t="shared" ref="AY9:AY31" si="8">IF(SUM(BO9:DA9)=0,0,$BO$4)</f>
        <v>0</v>
      </c>
      <c r="AZ9" s="43"/>
      <c r="BB9" s="265">
        <v>1</v>
      </c>
      <c r="BC9" s="266" t="s">
        <v>345</v>
      </c>
      <c r="BD9" s="267" t="s">
        <v>41</v>
      </c>
      <c r="BE9" s="268">
        <v>3</v>
      </c>
      <c r="BF9" s="273" t="s">
        <v>346</v>
      </c>
      <c r="BG9" s="274" t="s">
        <v>347</v>
      </c>
      <c r="BH9" s="274" t="s">
        <v>348</v>
      </c>
      <c r="BI9" s="274" t="s">
        <v>349</v>
      </c>
      <c r="BJ9" s="275" t="s">
        <v>350</v>
      </c>
      <c r="BL9" s="7"/>
      <c r="BM9" s="8"/>
      <c r="BN9" s="8"/>
      <c r="BO9" s="276">
        <f t="shared" ref="BO9:BR31" si="9">IF(ISNUMBER(G9),0,1)</f>
        <v>0</v>
      </c>
      <c r="BP9" s="276">
        <f t="shared" si="9"/>
        <v>0</v>
      </c>
      <c r="BQ9" s="276">
        <f t="shared" si="9"/>
        <v>0</v>
      </c>
      <c r="BR9" s="276">
        <f t="shared" si="9"/>
        <v>0</v>
      </c>
      <c r="BS9" s="166"/>
      <c r="BT9" s="276">
        <f t="shared" ref="BT9:BW31" si="10">IF(ISNUMBER(L9),0,1)</f>
        <v>0</v>
      </c>
      <c r="BU9" s="276">
        <f t="shared" si="10"/>
        <v>0</v>
      </c>
      <c r="BV9" s="276">
        <f t="shared" si="10"/>
        <v>0</v>
      </c>
      <c r="BW9" s="276">
        <f t="shared" si="10"/>
        <v>0</v>
      </c>
      <c r="BX9" s="166"/>
      <c r="BY9" s="276">
        <f t="shared" ref="BY9:CB31" si="11">IF(ISNUMBER(Q9),0,1)</f>
        <v>0</v>
      </c>
      <c r="BZ9" s="276">
        <f t="shared" si="11"/>
        <v>0</v>
      </c>
      <c r="CA9" s="276">
        <f t="shared" si="11"/>
        <v>0</v>
      </c>
      <c r="CB9" s="276">
        <f t="shared" si="11"/>
        <v>0</v>
      </c>
      <c r="CC9" s="166"/>
      <c r="CD9" s="276">
        <f t="shared" ref="CD9:CG31" si="12">IF(ISNUMBER(V9),0,1)</f>
        <v>0</v>
      </c>
      <c r="CE9" s="276">
        <f t="shared" si="12"/>
        <v>0</v>
      </c>
      <c r="CF9" s="276">
        <f t="shared" si="12"/>
        <v>0</v>
      </c>
      <c r="CG9" s="276">
        <f t="shared" si="12"/>
        <v>0</v>
      </c>
      <c r="CH9" s="166"/>
      <c r="CI9" s="276">
        <f t="shared" ref="CI9:CL31" si="13">IF(ISNUMBER(AA9),0,1)</f>
        <v>0</v>
      </c>
      <c r="CJ9" s="276">
        <f t="shared" si="13"/>
        <v>0</v>
      </c>
      <c r="CK9" s="276">
        <f t="shared" si="13"/>
        <v>0</v>
      </c>
      <c r="CL9" s="276">
        <f t="shared" si="13"/>
        <v>0</v>
      </c>
      <c r="CM9" s="166"/>
      <c r="CN9" s="276">
        <f t="shared" ref="CN9:CQ31" si="14">IF(ISNUMBER(AF9),0,1)</f>
        <v>0</v>
      </c>
      <c r="CO9" s="276">
        <f t="shared" si="14"/>
        <v>0</v>
      </c>
      <c r="CP9" s="276">
        <f t="shared" si="14"/>
        <v>0</v>
      </c>
      <c r="CQ9" s="276">
        <f t="shared" si="14"/>
        <v>0</v>
      </c>
      <c r="CR9" s="166"/>
      <c r="CS9" s="276">
        <f t="shared" ref="CS9:CV31" si="15">IF(ISNUMBER(AK9),0,1)</f>
        <v>0</v>
      </c>
      <c r="CT9" s="276">
        <f t="shared" si="15"/>
        <v>0</v>
      </c>
      <c r="CU9" s="276">
        <f t="shared" si="15"/>
        <v>0</v>
      </c>
      <c r="CV9" s="276">
        <f t="shared" si="15"/>
        <v>0</v>
      </c>
      <c r="CW9" s="166"/>
      <c r="CX9" s="276">
        <f t="shared" ref="CX9:DA31" si="16">IF(ISNUMBER(AP9),0,1)</f>
        <v>0</v>
      </c>
      <c r="CY9" s="276">
        <f t="shared" si="16"/>
        <v>0</v>
      </c>
      <c r="CZ9" s="276">
        <f t="shared" si="16"/>
        <v>0</v>
      </c>
      <c r="DA9" s="276">
        <f t="shared" si="16"/>
        <v>0</v>
      </c>
      <c r="DB9" s="166"/>
      <c r="DC9" s="277"/>
      <c r="DD9" s="7"/>
      <c r="DE9" s="14"/>
    </row>
    <row r="10" spans="2:109" s="288" customFormat="1" ht="14.25" customHeight="1" x14ac:dyDescent="0.25">
      <c r="B10" s="278">
        <f>B9+1</f>
        <v>2</v>
      </c>
      <c r="C10" s="266" t="s">
        <v>351</v>
      </c>
      <c r="D10" s="64" t="s">
        <v>49</v>
      </c>
      <c r="E10" s="279" t="s">
        <v>41</v>
      </c>
      <c r="F10" s="280">
        <v>3</v>
      </c>
      <c r="G10" s="281">
        <v>0.91700000000000004</v>
      </c>
      <c r="H10" s="282">
        <v>0</v>
      </c>
      <c r="I10" s="282">
        <v>0</v>
      </c>
      <c r="J10" s="282">
        <v>0</v>
      </c>
      <c r="K10" s="283">
        <f t="shared" si="0"/>
        <v>0.91700000000000004</v>
      </c>
      <c r="L10" s="281">
        <v>4.7750000000000004</v>
      </c>
      <c r="M10" s="282">
        <v>0</v>
      </c>
      <c r="N10" s="282">
        <v>0</v>
      </c>
      <c r="O10" s="282">
        <v>0</v>
      </c>
      <c r="P10" s="283">
        <f t="shared" si="1"/>
        <v>4.7750000000000004</v>
      </c>
      <c r="Q10" s="281">
        <v>5.0570000000000004</v>
      </c>
      <c r="R10" s="282">
        <v>0</v>
      </c>
      <c r="S10" s="282">
        <v>0</v>
      </c>
      <c r="T10" s="282">
        <v>0</v>
      </c>
      <c r="U10" s="283">
        <f t="shared" si="2"/>
        <v>5.0570000000000004</v>
      </c>
      <c r="V10" s="281">
        <v>2.7509999999999999</v>
      </c>
      <c r="W10" s="282">
        <v>0</v>
      </c>
      <c r="X10" s="282">
        <v>0</v>
      </c>
      <c r="Y10" s="282">
        <v>0</v>
      </c>
      <c r="Z10" s="283">
        <f t="shared" si="3"/>
        <v>2.7509999999999999</v>
      </c>
      <c r="AA10" s="281">
        <v>1.0009999999999999</v>
      </c>
      <c r="AB10" s="282">
        <v>0</v>
      </c>
      <c r="AC10" s="282">
        <v>0</v>
      </c>
      <c r="AD10" s="282">
        <v>0</v>
      </c>
      <c r="AE10" s="283">
        <f t="shared" si="4"/>
        <v>1.0009999999999999</v>
      </c>
      <c r="AF10" s="281">
        <v>1.8029999999999999</v>
      </c>
      <c r="AG10" s="282">
        <v>0</v>
      </c>
      <c r="AH10" s="282">
        <v>0</v>
      </c>
      <c r="AI10" s="282">
        <v>0</v>
      </c>
      <c r="AJ10" s="283">
        <f t="shared" si="5"/>
        <v>1.8029999999999999</v>
      </c>
      <c r="AK10" s="281">
        <v>1.8029999999999999</v>
      </c>
      <c r="AL10" s="282">
        <v>0</v>
      </c>
      <c r="AM10" s="282">
        <v>0</v>
      </c>
      <c r="AN10" s="282">
        <v>0</v>
      </c>
      <c r="AO10" s="283">
        <f t="shared" si="6"/>
        <v>1.8029999999999999</v>
      </c>
      <c r="AP10" s="281">
        <v>1.4530000000000001</v>
      </c>
      <c r="AQ10" s="282">
        <v>0</v>
      </c>
      <c r="AR10" s="282">
        <v>0</v>
      </c>
      <c r="AS10" s="282">
        <v>0</v>
      </c>
      <c r="AT10" s="283">
        <f t="shared" si="7"/>
        <v>1.4530000000000001</v>
      </c>
      <c r="AU10" s="284"/>
      <c r="AV10" s="285"/>
      <c r="AW10" s="286"/>
      <c r="AX10" s="287"/>
      <c r="AY10" s="43">
        <f t="shared" si="8"/>
        <v>0</v>
      </c>
      <c r="AZ10" s="43"/>
      <c r="BB10" s="278">
        <f>BB9+1</f>
        <v>2</v>
      </c>
      <c r="BC10" s="266" t="s">
        <v>351</v>
      </c>
      <c r="BD10" s="279" t="s">
        <v>41</v>
      </c>
      <c r="BE10" s="280">
        <v>3</v>
      </c>
      <c r="BF10" s="289" t="s">
        <v>352</v>
      </c>
      <c r="BG10" s="290" t="s">
        <v>353</v>
      </c>
      <c r="BH10" s="290" t="s">
        <v>354</v>
      </c>
      <c r="BI10" s="290" t="s">
        <v>355</v>
      </c>
      <c r="BJ10" s="291" t="s">
        <v>356</v>
      </c>
      <c r="BL10" s="7"/>
      <c r="BM10" s="8"/>
      <c r="BN10" s="8"/>
      <c r="BO10" s="276">
        <f t="shared" si="9"/>
        <v>0</v>
      </c>
      <c r="BP10" s="276">
        <f t="shared" si="9"/>
        <v>0</v>
      </c>
      <c r="BQ10" s="276">
        <f t="shared" si="9"/>
        <v>0</v>
      </c>
      <c r="BR10" s="276">
        <f t="shared" si="9"/>
        <v>0</v>
      </c>
      <c r="BS10" s="166"/>
      <c r="BT10" s="276">
        <f t="shared" si="10"/>
        <v>0</v>
      </c>
      <c r="BU10" s="276">
        <f t="shared" si="10"/>
        <v>0</v>
      </c>
      <c r="BV10" s="276">
        <f t="shared" si="10"/>
        <v>0</v>
      </c>
      <c r="BW10" s="276">
        <f t="shared" si="10"/>
        <v>0</v>
      </c>
      <c r="BX10" s="166"/>
      <c r="BY10" s="276">
        <f t="shared" si="11"/>
        <v>0</v>
      </c>
      <c r="BZ10" s="276">
        <f t="shared" si="11"/>
        <v>0</v>
      </c>
      <c r="CA10" s="276">
        <f t="shared" si="11"/>
        <v>0</v>
      </c>
      <c r="CB10" s="276">
        <f t="shared" si="11"/>
        <v>0</v>
      </c>
      <c r="CC10" s="166"/>
      <c r="CD10" s="276">
        <f t="shared" si="12"/>
        <v>0</v>
      </c>
      <c r="CE10" s="276">
        <f t="shared" si="12"/>
        <v>0</v>
      </c>
      <c r="CF10" s="276">
        <f t="shared" si="12"/>
        <v>0</v>
      </c>
      <c r="CG10" s="276">
        <f t="shared" si="12"/>
        <v>0</v>
      </c>
      <c r="CH10" s="166"/>
      <c r="CI10" s="276">
        <f t="shared" si="13"/>
        <v>0</v>
      </c>
      <c r="CJ10" s="276">
        <f t="shared" si="13"/>
        <v>0</v>
      </c>
      <c r="CK10" s="276">
        <f t="shared" si="13"/>
        <v>0</v>
      </c>
      <c r="CL10" s="276">
        <f t="shared" si="13"/>
        <v>0</v>
      </c>
      <c r="CM10" s="166"/>
      <c r="CN10" s="276">
        <f t="shared" si="14"/>
        <v>0</v>
      </c>
      <c r="CO10" s="276">
        <f t="shared" si="14"/>
        <v>0</v>
      </c>
      <c r="CP10" s="276">
        <f t="shared" si="14"/>
        <v>0</v>
      </c>
      <c r="CQ10" s="276">
        <f t="shared" si="14"/>
        <v>0</v>
      </c>
      <c r="CR10" s="166"/>
      <c r="CS10" s="276">
        <f t="shared" si="15"/>
        <v>0</v>
      </c>
      <c r="CT10" s="276">
        <f t="shared" si="15"/>
        <v>0</v>
      </c>
      <c r="CU10" s="276">
        <f t="shared" si="15"/>
        <v>0</v>
      </c>
      <c r="CV10" s="276">
        <f t="shared" si="15"/>
        <v>0</v>
      </c>
      <c r="CW10" s="166"/>
      <c r="CX10" s="276">
        <f t="shared" si="16"/>
        <v>0</v>
      </c>
      <c r="CY10" s="276">
        <f t="shared" si="16"/>
        <v>0</v>
      </c>
      <c r="CZ10" s="276">
        <f t="shared" si="16"/>
        <v>0</v>
      </c>
      <c r="DA10" s="276">
        <f t="shared" si="16"/>
        <v>0</v>
      </c>
      <c r="DB10" s="258"/>
      <c r="DC10" s="258"/>
      <c r="DD10" s="7"/>
      <c r="DE10" s="14"/>
    </row>
    <row r="11" spans="2:109" ht="14.25" customHeight="1" x14ac:dyDescent="0.25">
      <c r="B11" s="292">
        <f t="shared" ref="B11:B41" si="17">B10+1</f>
        <v>3</v>
      </c>
      <c r="C11" s="293" t="s">
        <v>357</v>
      </c>
      <c r="D11" s="64" t="s">
        <v>56</v>
      </c>
      <c r="E11" s="279" t="s">
        <v>41</v>
      </c>
      <c r="F11" s="280">
        <v>3</v>
      </c>
      <c r="G11" s="281">
        <v>0</v>
      </c>
      <c r="H11" s="282">
        <v>0</v>
      </c>
      <c r="I11" s="282">
        <v>0</v>
      </c>
      <c r="J11" s="282">
        <v>0</v>
      </c>
      <c r="K11" s="283">
        <f t="shared" si="0"/>
        <v>0</v>
      </c>
      <c r="L11" s="281">
        <v>0</v>
      </c>
      <c r="M11" s="282">
        <v>0</v>
      </c>
      <c r="N11" s="282">
        <v>0</v>
      </c>
      <c r="O11" s="282">
        <v>0</v>
      </c>
      <c r="P11" s="283">
        <f t="shared" si="1"/>
        <v>0</v>
      </c>
      <c r="Q11" s="281">
        <v>0</v>
      </c>
      <c r="R11" s="282">
        <v>0</v>
      </c>
      <c r="S11" s="282">
        <v>0</v>
      </c>
      <c r="T11" s="282">
        <v>0</v>
      </c>
      <c r="U11" s="283">
        <f t="shared" si="2"/>
        <v>0</v>
      </c>
      <c r="V11" s="281">
        <v>0.27800000000000002</v>
      </c>
      <c r="W11" s="282">
        <v>0</v>
      </c>
      <c r="X11" s="282">
        <v>4.2000000000000003E-2</v>
      </c>
      <c r="Y11" s="282">
        <v>0</v>
      </c>
      <c r="Z11" s="283">
        <f t="shared" si="3"/>
        <v>0.32</v>
      </c>
      <c r="AA11" s="281">
        <v>0.27800000000000002</v>
      </c>
      <c r="AB11" s="282">
        <v>0</v>
      </c>
      <c r="AC11" s="282">
        <v>4.2000000000000003E-2</v>
      </c>
      <c r="AD11" s="282">
        <v>0</v>
      </c>
      <c r="AE11" s="283">
        <f t="shared" si="4"/>
        <v>0.32</v>
      </c>
      <c r="AF11" s="281">
        <v>0.27800000000000002</v>
      </c>
      <c r="AG11" s="282">
        <v>0</v>
      </c>
      <c r="AH11" s="282">
        <v>4.2000000000000003E-2</v>
      </c>
      <c r="AI11" s="282">
        <v>0</v>
      </c>
      <c r="AJ11" s="283">
        <f t="shared" si="5"/>
        <v>0.32</v>
      </c>
      <c r="AK11" s="281">
        <v>0.27800000000000002</v>
      </c>
      <c r="AL11" s="282">
        <v>0</v>
      </c>
      <c r="AM11" s="282">
        <v>4.2000000000000003E-2</v>
      </c>
      <c r="AN11" s="282">
        <v>0</v>
      </c>
      <c r="AO11" s="283">
        <f t="shared" si="6"/>
        <v>0.32</v>
      </c>
      <c r="AP11" s="281">
        <v>0.27800000000000002</v>
      </c>
      <c r="AQ11" s="282">
        <v>0</v>
      </c>
      <c r="AR11" s="282">
        <v>4.2000000000000003E-2</v>
      </c>
      <c r="AS11" s="282">
        <v>0</v>
      </c>
      <c r="AT11" s="283">
        <f t="shared" si="7"/>
        <v>0.32</v>
      </c>
      <c r="AU11" s="14"/>
      <c r="AV11" s="70"/>
      <c r="AW11" s="37"/>
      <c r="AX11" s="71"/>
      <c r="AY11" s="43">
        <f t="shared" si="8"/>
        <v>0</v>
      </c>
      <c r="AZ11" s="43"/>
      <c r="BB11" s="292">
        <f t="shared" ref="BB11:BB47" si="18">BB10+1</f>
        <v>3</v>
      </c>
      <c r="BC11" s="293" t="s">
        <v>357</v>
      </c>
      <c r="BD11" s="279" t="s">
        <v>41</v>
      </c>
      <c r="BE11" s="280">
        <v>3</v>
      </c>
      <c r="BF11" s="289" t="s">
        <v>358</v>
      </c>
      <c r="BG11" s="290" t="s">
        <v>359</v>
      </c>
      <c r="BH11" s="290" t="s">
        <v>360</v>
      </c>
      <c r="BI11" s="290" t="s">
        <v>361</v>
      </c>
      <c r="BJ11" s="291" t="s">
        <v>362</v>
      </c>
      <c r="BL11" s="7"/>
      <c r="BM11" s="8"/>
      <c r="BN11" s="8"/>
      <c r="BO11" s="276">
        <f t="shared" si="9"/>
        <v>0</v>
      </c>
      <c r="BP11" s="276">
        <f t="shared" si="9"/>
        <v>0</v>
      </c>
      <c r="BQ11" s="276">
        <f t="shared" si="9"/>
        <v>0</v>
      </c>
      <c r="BR11" s="276">
        <f t="shared" si="9"/>
        <v>0</v>
      </c>
      <c r="BS11" s="166"/>
      <c r="BT11" s="276">
        <f t="shared" si="10"/>
        <v>0</v>
      </c>
      <c r="BU11" s="276">
        <f t="shared" si="10"/>
        <v>0</v>
      </c>
      <c r="BV11" s="276">
        <f t="shared" si="10"/>
        <v>0</v>
      </c>
      <c r="BW11" s="276">
        <f t="shared" si="10"/>
        <v>0</v>
      </c>
      <c r="BX11" s="166"/>
      <c r="BY11" s="276">
        <f t="shared" si="11"/>
        <v>0</v>
      </c>
      <c r="BZ11" s="276">
        <f t="shared" si="11"/>
        <v>0</v>
      </c>
      <c r="CA11" s="276">
        <f t="shared" si="11"/>
        <v>0</v>
      </c>
      <c r="CB11" s="276">
        <f t="shared" si="11"/>
        <v>0</v>
      </c>
      <c r="CC11" s="166"/>
      <c r="CD11" s="276">
        <f t="shared" si="12"/>
        <v>0</v>
      </c>
      <c r="CE11" s="276">
        <f t="shared" si="12"/>
        <v>0</v>
      </c>
      <c r="CF11" s="276">
        <f t="shared" si="12"/>
        <v>0</v>
      </c>
      <c r="CG11" s="276">
        <f t="shared" si="12"/>
        <v>0</v>
      </c>
      <c r="CH11" s="166"/>
      <c r="CI11" s="276">
        <f t="shared" si="13"/>
        <v>0</v>
      </c>
      <c r="CJ11" s="276">
        <f t="shared" si="13"/>
        <v>0</v>
      </c>
      <c r="CK11" s="276">
        <f t="shared" si="13"/>
        <v>0</v>
      </c>
      <c r="CL11" s="276">
        <f t="shared" si="13"/>
        <v>0</v>
      </c>
      <c r="CM11" s="166"/>
      <c r="CN11" s="276">
        <f t="shared" si="14"/>
        <v>0</v>
      </c>
      <c r="CO11" s="276">
        <f t="shared" si="14"/>
        <v>0</v>
      </c>
      <c r="CP11" s="276">
        <f t="shared" si="14"/>
        <v>0</v>
      </c>
      <c r="CQ11" s="276">
        <f t="shared" si="14"/>
        <v>0</v>
      </c>
      <c r="CR11" s="166"/>
      <c r="CS11" s="276">
        <f t="shared" si="15"/>
        <v>0</v>
      </c>
      <c r="CT11" s="276">
        <f t="shared" si="15"/>
        <v>0</v>
      </c>
      <c r="CU11" s="276">
        <f t="shared" si="15"/>
        <v>0</v>
      </c>
      <c r="CV11" s="276">
        <f t="shared" si="15"/>
        <v>0</v>
      </c>
      <c r="CW11" s="166"/>
      <c r="CX11" s="276">
        <f t="shared" si="16"/>
        <v>0</v>
      </c>
      <c r="CY11" s="276">
        <f t="shared" si="16"/>
        <v>0</v>
      </c>
      <c r="CZ11" s="276">
        <f t="shared" si="16"/>
        <v>0</v>
      </c>
      <c r="DA11" s="276">
        <f t="shared" si="16"/>
        <v>0</v>
      </c>
      <c r="DB11" s="258"/>
      <c r="DC11" s="258"/>
      <c r="DD11" s="7"/>
      <c r="DE11" s="14"/>
    </row>
    <row r="12" spans="2:109" ht="14.25" customHeight="1" x14ac:dyDescent="0.25">
      <c r="B12" s="292">
        <f t="shared" si="17"/>
        <v>4</v>
      </c>
      <c r="C12" s="293" t="s">
        <v>363</v>
      </c>
      <c r="D12" s="64" t="s">
        <v>64</v>
      </c>
      <c r="E12" s="279" t="s">
        <v>41</v>
      </c>
      <c r="F12" s="280">
        <v>3</v>
      </c>
      <c r="G12" s="281">
        <v>0</v>
      </c>
      <c r="H12" s="282">
        <v>0</v>
      </c>
      <c r="I12" s="282">
        <v>0</v>
      </c>
      <c r="J12" s="282">
        <v>2.3079999999999998</v>
      </c>
      <c r="K12" s="283">
        <f t="shared" si="0"/>
        <v>2.3079999999999998</v>
      </c>
      <c r="L12" s="281">
        <v>0</v>
      </c>
      <c r="M12" s="282">
        <v>0</v>
      </c>
      <c r="N12" s="282">
        <v>0</v>
      </c>
      <c r="O12" s="282">
        <v>2.7650000000000001</v>
      </c>
      <c r="P12" s="283">
        <f t="shared" si="1"/>
        <v>2.7650000000000001</v>
      </c>
      <c r="Q12" s="281">
        <v>0</v>
      </c>
      <c r="R12" s="282">
        <v>0</v>
      </c>
      <c r="S12" s="282">
        <v>0</v>
      </c>
      <c r="T12" s="282">
        <v>3.0630000000000002</v>
      </c>
      <c r="U12" s="283">
        <f t="shared" si="2"/>
        <v>3.0630000000000002</v>
      </c>
      <c r="V12" s="281">
        <v>0</v>
      </c>
      <c r="W12" s="282">
        <v>0</v>
      </c>
      <c r="X12" s="282">
        <v>0</v>
      </c>
      <c r="Y12" s="282">
        <v>2.02</v>
      </c>
      <c r="Z12" s="283">
        <f t="shared" si="3"/>
        <v>2.02</v>
      </c>
      <c r="AA12" s="281">
        <v>0</v>
      </c>
      <c r="AB12" s="282">
        <v>0</v>
      </c>
      <c r="AC12" s="282">
        <v>0</v>
      </c>
      <c r="AD12" s="282">
        <v>2.5249999999999999</v>
      </c>
      <c r="AE12" s="283">
        <f t="shared" si="4"/>
        <v>2.5249999999999999</v>
      </c>
      <c r="AF12" s="281">
        <v>0</v>
      </c>
      <c r="AG12" s="282">
        <v>0</v>
      </c>
      <c r="AH12" s="282">
        <v>0</v>
      </c>
      <c r="AI12" s="282">
        <v>2.5249999999999999</v>
      </c>
      <c r="AJ12" s="283">
        <f t="shared" si="5"/>
        <v>2.5249999999999999</v>
      </c>
      <c r="AK12" s="281">
        <v>0</v>
      </c>
      <c r="AL12" s="282">
        <v>0</v>
      </c>
      <c r="AM12" s="282">
        <v>0</v>
      </c>
      <c r="AN12" s="282">
        <v>2.02</v>
      </c>
      <c r="AO12" s="283">
        <f t="shared" si="6"/>
        <v>2.02</v>
      </c>
      <c r="AP12" s="281">
        <v>0</v>
      </c>
      <c r="AQ12" s="282">
        <v>0</v>
      </c>
      <c r="AR12" s="282">
        <v>0</v>
      </c>
      <c r="AS12" s="282">
        <v>1.01</v>
      </c>
      <c r="AT12" s="283">
        <f t="shared" si="7"/>
        <v>1.01</v>
      </c>
      <c r="AU12" s="14"/>
      <c r="AV12" s="70"/>
      <c r="AW12" s="37"/>
      <c r="AX12" s="71"/>
      <c r="AY12" s="43">
        <f t="shared" si="8"/>
        <v>0</v>
      </c>
      <c r="AZ12" s="43"/>
      <c r="BB12" s="292">
        <f t="shared" si="18"/>
        <v>4</v>
      </c>
      <c r="BC12" s="293" t="s">
        <v>363</v>
      </c>
      <c r="BD12" s="279" t="s">
        <v>41</v>
      </c>
      <c r="BE12" s="280">
        <v>3</v>
      </c>
      <c r="BF12" s="289" t="s">
        <v>364</v>
      </c>
      <c r="BG12" s="290" t="s">
        <v>365</v>
      </c>
      <c r="BH12" s="290" t="s">
        <v>366</v>
      </c>
      <c r="BI12" s="290" t="s">
        <v>367</v>
      </c>
      <c r="BJ12" s="291" t="s">
        <v>368</v>
      </c>
      <c r="BL12" s="7"/>
      <c r="BM12" s="8"/>
      <c r="BN12" s="8"/>
      <c r="BO12" s="276">
        <f t="shared" si="9"/>
        <v>0</v>
      </c>
      <c r="BP12" s="276">
        <f t="shared" si="9"/>
        <v>0</v>
      </c>
      <c r="BQ12" s="276">
        <f t="shared" si="9"/>
        <v>0</v>
      </c>
      <c r="BR12" s="276">
        <f t="shared" si="9"/>
        <v>0</v>
      </c>
      <c r="BS12" s="166"/>
      <c r="BT12" s="276">
        <f t="shared" si="10"/>
        <v>0</v>
      </c>
      <c r="BU12" s="276">
        <f t="shared" si="10"/>
        <v>0</v>
      </c>
      <c r="BV12" s="276">
        <f t="shared" si="10"/>
        <v>0</v>
      </c>
      <c r="BW12" s="276">
        <f t="shared" si="10"/>
        <v>0</v>
      </c>
      <c r="BX12" s="166"/>
      <c r="BY12" s="276">
        <f t="shared" si="11"/>
        <v>0</v>
      </c>
      <c r="BZ12" s="276">
        <f t="shared" si="11"/>
        <v>0</v>
      </c>
      <c r="CA12" s="276">
        <f t="shared" si="11"/>
        <v>0</v>
      </c>
      <c r="CB12" s="276">
        <f t="shared" si="11"/>
        <v>0</v>
      </c>
      <c r="CC12" s="166"/>
      <c r="CD12" s="276">
        <f t="shared" si="12"/>
        <v>0</v>
      </c>
      <c r="CE12" s="276">
        <f t="shared" si="12"/>
        <v>0</v>
      </c>
      <c r="CF12" s="276">
        <f t="shared" si="12"/>
        <v>0</v>
      </c>
      <c r="CG12" s="276">
        <f t="shared" si="12"/>
        <v>0</v>
      </c>
      <c r="CH12" s="166"/>
      <c r="CI12" s="276">
        <f t="shared" si="13"/>
        <v>0</v>
      </c>
      <c r="CJ12" s="276">
        <f t="shared" si="13"/>
        <v>0</v>
      </c>
      <c r="CK12" s="276">
        <f t="shared" si="13"/>
        <v>0</v>
      </c>
      <c r="CL12" s="276">
        <f t="shared" si="13"/>
        <v>0</v>
      </c>
      <c r="CM12" s="166"/>
      <c r="CN12" s="276">
        <f t="shared" si="14"/>
        <v>0</v>
      </c>
      <c r="CO12" s="276">
        <f t="shared" si="14"/>
        <v>0</v>
      </c>
      <c r="CP12" s="276">
        <f t="shared" si="14"/>
        <v>0</v>
      </c>
      <c r="CQ12" s="276">
        <f t="shared" si="14"/>
        <v>0</v>
      </c>
      <c r="CR12" s="166"/>
      <c r="CS12" s="276">
        <f t="shared" si="15"/>
        <v>0</v>
      </c>
      <c r="CT12" s="276">
        <f t="shared" si="15"/>
        <v>0</v>
      </c>
      <c r="CU12" s="276">
        <f t="shared" si="15"/>
        <v>0</v>
      </c>
      <c r="CV12" s="276">
        <f t="shared" si="15"/>
        <v>0</v>
      </c>
      <c r="CW12" s="166"/>
      <c r="CX12" s="276">
        <f t="shared" si="16"/>
        <v>0</v>
      </c>
      <c r="CY12" s="276">
        <f t="shared" si="16"/>
        <v>0</v>
      </c>
      <c r="CZ12" s="276">
        <f t="shared" si="16"/>
        <v>0</v>
      </c>
      <c r="DA12" s="276">
        <f t="shared" si="16"/>
        <v>0</v>
      </c>
      <c r="DB12" s="258"/>
      <c r="DC12" s="258"/>
      <c r="DD12" s="7"/>
      <c r="DE12" s="14"/>
    </row>
    <row r="13" spans="2:109" ht="14.25" customHeight="1" x14ac:dyDescent="0.25">
      <c r="B13" s="292">
        <f t="shared" si="17"/>
        <v>5</v>
      </c>
      <c r="C13" s="293" t="s">
        <v>369</v>
      </c>
      <c r="D13" s="294"/>
      <c r="E13" s="279" t="s">
        <v>41</v>
      </c>
      <c r="F13" s="280">
        <v>3</v>
      </c>
      <c r="G13" s="281">
        <v>0</v>
      </c>
      <c r="H13" s="282">
        <v>0</v>
      </c>
      <c r="I13" s="282">
        <v>3.1789999999999998</v>
      </c>
      <c r="J13" s="282">
        <v>0.63300000000000001</v>
      </c>
      <c r="K13" s="283">
        <f t="shared" si="0"/>
        <v>3.8119999999999998</v>
      </c>
      <c r="L13" s="281">
        <v>0</v>
      </c>
      <c r="M13" s="282">
        <v>0</v>
      </c>
      <c r="N13" s="282">
        <v>0</v>
      </c>
      <c r="O13" s="282">
        <v>5.0999999999999997E-2</v>
      </c>
      <c r="P13" s="283">
        <f t="shared" si="1"/>
        <v>5.0999999999999997E-2</v>
      </c>
      <c r="Q13" s="281">
        <v>0</v>
      </c>
      <c r="R13" s="282">
        <v>0</v>
      </c>
      <c r="S13" s="282">
        <v>0</v>
      </c>
      <c r="T13" s="282">
        <v>-0.11799999999999999</v>
      </c>
      <c r="U13" s="283">
        <f t="shared" si="2"/>
        <v>-0.11799999999999999</v>
      </c>
      <c r="V13" s="281">
        <v>0</v>
      </c>
      <c r="W13" s="282">
        <v>0</v>
      </c>
      <c r="X13" s="282">
        <v>0</v>
      </c>
      <c r="Y13" s="282">
        <v>0</v>
      </c>
      <c r="Z13" s="283">
        <f t="shared" si="3"/>
        <v>0</v>
      </c>
      <c r="AA13" s="281">
        <v>0</v>
      </c>
      <c r="AB13" s="282">
        <v>0</v>
      </c>
      <c r="AC13" s="282">
        <v>0</v>
      </c>
      <c r="AD13" s="282">
        <v>0</v>
      </c>
      <c r="AE13" s="283">
        <f t="shared" si="4"/>
        <v>0</v>
      </c>
      <c r="AF13" s="281">
        <v>0</v>
      </c>
      <c r="AG13" s="282">
        <v>0</v>
      </c>
      <c r="AH13" s="282">
        <v>0</v>
      </c>
      <c r="AI13" s="282">
        <v>0</v>
      </c>
      <c r="AJ13" s="283">
        <f t="shared" si="5"/>
        <v>0</v>
      </c>
      <c r="AK13" s="281">
        <v>0</v>
      </c>
      <c r="AL13" s="282">
        <v>0</v>
      </c>
      <c r="AM13" s="282">
        <v>0</v>
      </c>
      <c r="AN13" s="282">
        <v>0</v>
      </c>
      <c r="AO13" s="283">
        <f t="shared" si="6"/>
        <v>0</v>
      </c>
      <c r="AP13" s="281">
        <v>0</v>
      </c>
      <c r="AQ13" s="282">
        <v>0</v>
      </c>
      <c r="AR13" s="282">
        <v>0</v>
      </c>
      <c r="AS13" s="282">
        <v>0</v>
      </c>
      <c r="AT13" s="283">
        <f t="shared" si="7"/>
        <v>0</v>
      </c>
      <c r="AU13" s="14"/>
      <c r="AV13" s="70"/>
      <c r="AW13" s="37"/>
      <c r="AX13" s="71"/>
      <c r="AY13" s="43">
        <f t="shared" si="8"/>
        <v>0</v>
      </c>
      <c r="AZ13" s="43"/>
      <c r="BB13" s="292">
        <f t="shared" si="18"/>
        <v>5</v>
      </c>
      <c r="BC13" s="293" t="s">
        <v>369</v>
      </c>
      <c r="BD13" s="279" t="s">
        <v>41</v>
      </c>
      <c r="BE13" s="280">
        <v>3</v>
      </c>
      <c r="BF13" s="289" t="s">
        <v>370</v>
      </c>
      <c r="BG13" s="290" t="s">
        <v>371</v>
      </c>
      <c r="BH13" s="290" t="s">
        <v>372</v>
      </c>
      <c r="BI13" s="290" t="s">
        <v>373</v>
      </c>
      <c r="BJ13" s="291" t="s">
        <v>374</v>
      </c>
      <c r="BL13" s="7"/>
      <c r="BM13" s="8"/>
      <c r="BN13" s="8"/>
      <c r="BO13" s="276">
        <f t="shared" si="9"/>
        <v>0</v>
      </c>
      <c r="BP13" s="276">
        <f t="shared" si="9"/>
        <v>0</v>
      </c>
      <c r="BQ13" s="276">
        <f t="shared" si="9"/>
        <v>0</v>
      </c>
      <c r="BR13" s="276">
        <f t="shared" si="9"/>
        <v>0</v>
      </c>
      <c r="BS13" s="166"/>
      <c r="BT13" s="276">
        <f t="shared" si="10"/>
        <v>0</v>
      </c>
      <c r="BU13" s="276">
        <f t="shared" si="10"/>
        <v>0</v>
      </c>
      <c r="BV13" s="276">
        <f t="shared" si="10"/>
        <v>0</v>
      </c>
      <c r="BW13" s="276">
        <f t="shared" si="10"/>
        <v>0</v>
      </c>
      <c r="BX13" s="166"/>
      <c r="BY13" s="276">
        <f t="shared" si="11"/>
        <v>0</v>
      </c>
      <c r="BZ13" s="276">
        <f t="shared" si="11"/>
        <v>0</v>
      </c>
      <c r="CA13" s="276">
        <f t="shared" si="11"/>
        <v>0</v>
      </c>
      <c r="CB13" s="276">
        <f t="shared" si="11"/>
        <v>0</v>
      </c>
      <c r="CC13" s="166"/>
      <c r="CD13" s="276">
        <f t="shared" si="12"/>
        <v>0</v>
      </c>
      <c r="CE13" s="276">
        <f t="shared" si="12"/>
        <v>0</v>
      </c>
      <c r="CF13" s="276">
        <f t="shared" si="12"/>
        <v>0</v>
      </c>
      <c r="CG13" s="276">
        <f t="shared" si="12"/>
        <v>0</v>
      </c>
      <c r="CH13" s="166"/>
      <c r="CI13" s="276">
        <f t="shared" si="13"/>
        <v>0</v>
      </c>
      <c r="CJ13" s="276">
        <f t="shared" si="13"/>
        <v>0</v>
      </c>
      <c r="CK13" s="276">
        <f t="shared" si="13"/>
        <v>0</v>
      </c>
      <c r="CL13" s="276">
        <f t="shared" si="13"/>
        <v>0</v>
      </c>
      <c r="CM13" s="166"/>
      <c r="CN13" s="276">
        <f t="shared" si="14"/>
        <v>0</v>
      </c>
      <c r="CO13" s="276">
        <f t="shared" si="14"/>
        <v>0</v>
      </c>
      <c r="CP13" s="276">
        <f t="shared" si="14"/>
        <v>0</v>
      </c>
      <c r="CQ13" s="276">
        <f t="shared" si="14"/>
        <v>0</v>
      </c>
      <c r="CR13" s="166"/>
      <c r="CS13" s="276">
        <f t="shared" si="15"/>
        <v>0</v>
      </c>
      <c r="CT13" s="276">
        <f t="shared" si="15"/>
        <v>0</v>
      </c>
      <c r="CU13" s="276">
        <f t="shared" si="15"/>
        <v>0</v>
      </c>
      <c r="CV13" s="276">
        <f t="shared" si="15"/>
        <v>0</v>
      </c>
      <c r="CW13" s="166"/>
      <c r="CX13" s="276">
        <f t="shared" si="16"/>
        <v>0</v>
      </c>
      <c r="CY13" s="276">
        <f t="shared" si="16"/>
        <v>0</v>
      </c>
      <c r="CZ13" s="276">
        <f t="shared" si="16"/>
        <v>0</v>
      </c>
      <c r="DA13" s="276">
        <f t="shared" si="16"/>
        <v>0</v>
      </c>
      <c r="DB13" s="258"/>
      <c r="DC13" s="258"/>
      <c r="DD13" s="7"/>
      <c r="DE13" s="14"/>
    </row>
    <row r="14" spans="2:109" ht="14.25" customHeight="1" x14ac:dyDescent="0.25">
      <c r="B14" s="292">
        <f t="shared" si="17"/>
        <v>6</v>
      </c>
      <c r="C14" s="293" t="s">
        <v>375</v>
      </c>
      <c r="D14" s="294"/>
      <c r="E14" s="279" t="s">
        <v>41</v>
      </c>
      <c r="F14" s="280">
        <v>3</v>
      </c>
      <c r="G14" s="281">
        <v>0</v>
      </c>
      <c r="H14" s="282">
        <v>0</v>
      </c>
      <c r="I14" s="282">
        <v>0</v>
      </c>
      <c r="J14" s="282">
        <v>2.3650000000000002</v>
      </c>
      <c r="K14" s="283">
        <f t="shared" si="0"/>
        <v>2.3650000000000002</v>
      </c>
      <c r="L14" s="281">
        <v>0</v>
      </c>
      <c r="M14" s="282">
        <v>0</v>
      </c>
      <c r="N14" s="282">
        <v>2.3570000000000002</v>
      </c>
      <c r="O14" s="282">
        <v>0</v>
      </c>
      <c r="P14" s="283">
        <f t="shared" si="1"/>
        <v>2.3570000000000002</v>
      </c>
      <c r="Q14" s="281">
        <v>0</v>
      </c>
      <c r="R14" s="282">
        <v>0</v>
      </c>
      <c r="S14" s="282">
        <v>3.1190000000000002</v>
      </c>
      <c r="T14" s="282">
        <v>0</v>
      </c>
      <c r="U14" s="283">
        <f t="shared" si="2"/>
        <v>3.1190000000000002</v>
      </c>
      <c r="V14" s="281">
        <v>0</v>
      </c>
      <c r="W14" s="282">
        <v>0</v>
      </c>
      <c r="X14" s="282">
        <v>3.919</v>
      </c>
      <c r="Y14" s="282">
        <v>0</v>
      </c>
      <c r="Z14" s="283">
        <f t="shared" si="3"/>
        <v>3.919</v>
      </c>
      <c r="AA14" s="281">
        <v>0</v>
      </c>
      <c r="AB14" s="282">
        <v>0</v>
      </c>
      <c r="AC14" s="282">
        <v>4.5629999999999997</v>
      </c>
      <c r="AD14" s="282">
        <v>0</v>
      </c>
      <c r="AE14" s="283">
        <f t="shared" si="4"/>
        <v>4.5629999999999997</v>
      </c>
      <c r="AF14" s="281">
        <v>0</v>
      </c>
      <c r="AG14" s="282">
        <v>0</v>
      </c>
      <c r="AH14" s="282">
        <v>3.919</v>
      </c>
      <c r="AI14" s="282">
        <v>0</v>
      </c>
      <c r="AJ14" s="283">
        <f t="shared" si="5"/>
        <v>3.919</v>
      </c>
      <c r="AK14" s="281">
        <v>0</v>
      </c>
      <c r="AL14" s="282">
        <v>0</v>
      </c>
      <c r="AM14" s="282">
        <v>1.9890000000000001</v>
      </c>
      <c r="AN14" s="282">
        <v>0</v>
      </c>
      <c r="AO14" s="283">
        <f t="shared" si="6"/>
        <v>1.9890000000000001</v>
      </c>
      <c r="AP14" s="281">
        <v>0</v>
      </c>
      <c r="AQ14" s="282">
        <v>0</v>
      </c>
      <c r="AR14" s="282">
        <v>1.9890000000000001</v>
      </c>
      <c r="AS14" s="282">
        <v>0</v>
      </c>
      <c r="AT14" s="283">
        <f t="shared" si="7"/>
        <v>1.9890000000000001</v>
      </c>
      <c r="AU14" s="14"/>
      <c r="AV14" s="70"/>
      <c r="AW14" s="37"/>
      <c r="AX14" s="71"/>
      <c r="AY14" s="43">
        <f t="shared" si="8"/>
        <v>0</v>
      </c>
      <c r="AZ14" s="43"/>
      <c r="BB14" s="292">
        <f t="shared" si="18"/>
        <v>6</v>
      </c>
      <c r="BC14" s="293" t="s">
        <v>375</v>
      </c>
      <c r="BD14" s="279" t="s">
        <v>41</v>
      </c>
      <c r="BE14" s="280">
        <v>3</v>
      </c>
      <c r="BF14" s="289" t="s">
        <v>376</v>
      </c>
      <c r="BG14" s="290" t="s">
        <v>377</v>
      </c>
      <c r="BH14" s="290" t="s">
        <v>378</v>
      </c>
      <c r="BI14" s="290" t="s">
        <v>379</v>
      </c>
      <c r="BJ14" s="291" t="s">
        <v>380</v>
      </c>
      <c r="BL14" s="7"/>
      <c r="BM14" s="8"/>
      <c r="BN14" s="8"/>
      <c r="BO14" s="276">
        <f t="shared" si="9"/>
        <v>0</v>
      </c>
      <c r="BP14" s="276">
        <f t="shared" si="9"/>
        <v>0</v>
      </c>
      <c r="BQ14" s="276">
        <f t="shared" si="9"/>
        <v>0</v>
      </c>
      <c r="BR14" s="276">
        <f t="shared" si="9"/>
        <v>0</v>
      </c>
      <c r="BS14" s="166"/>
      <c r="BT14" s="276">
        <f t="shared" si="10"/>
        <v>0</v>
      </c>
      <c r="BU14" s="276">
        <f t="shared" si="10"/>
        <v>0</v>
      </c>
      <c r="BV14" s="276">
        <f t="shared" si="10"/>
        <v>0</v>
      </c>
      <c r="BW14" s="276">
        <f t="shared" si="10"/>
        <v>0</v>
      </c>
      <c r="BX14" s="166"/>
      <c r="BY14" s="276">
        <f t="shared" si="11"/>
        <v>0</v>
      </c>
      <c r="BZ14" s="276">
        <f t="shared" si="11"/>
        <v>0</v>
      </c>
      <c r="CA14" s="276">
        <f t="shared" si="11"/>
        <v>0</v>
      </c>
      <c r="CB14" s="276">
        <f t="shared" si="11"/>
        <v>0</v>
      </c>
      <c r="CC14" s="166"/>
      <c r="CD14" s="276">
        <f t="shared" si="12"/>
        <v>0</v>
      </c>
      <c r="CE14" s="276">
        <f t="shared" si="12"/>
        <v>0</v>
      </c>
      <c r="CF14" s="276">
        <f t="shared" si="12"/>
        <v>0</v>
      </c>
      <c r="CG14" s="276">
        <f t="shared" si="12"/>
        <v>0</v>
      </c>
      <c r="CH14" s="166"/>
      <c r="CI14" s="276">
        <f t="shared" si="13"/>
        <v>0</v>
      </c>
      <c r="CJ14" s="276">
        <f t="shared" si="13"/>
        <v>0</v>
      </c>
      <c r="CK14" s="276">
        <f t="shared" si="13"/>
        <v>0</v>
      </c>
      <c r="CL14" s="276">
        <f t="shared" si="13"/>
        <v>0</v>
      </c>
      <c r="CM14" s="166"/>
      <c r="CN14" s="276">
        <f t="shared" si="14"/>
        <v>0</v>
      </c>
      <c r="CO14" s="276">
        <f t="shared" si="14"/>
        <v>0</v>
      </c>
      <c r="CP14" s="276">
        <f t="shared" si="14"/>
        <v>0</v>
      </c>
      <c r="CQ14" s="276">
        <f t="shared" si="14"/>
        <v>0</v>
      </c>
      <c r="CR14" s="166"/>
      <c r="CS14" s="276">
        <f t="shared" si="15"/>
        <v>0</v>
      </c>
      <c r="CT14" s="276">
        <f t="shared" si="15"/>
        <v>0</v>
      </c>
      <c r="CU14" s="276">
        <f t="shared" si="15"/>
        <v>0</v>
      </c>
      <c r="CV14" s="276">
        <f t="shared" si="15"/>
        <v>0</v>
      </c>
      <c r="CW14" s="166"/>
      <c r="CX14" s="276">
        <f t="shared" si="16"/>
        <v>0</v>
      </c>
      <c r="CY14" s="276">
        <f t="shared" si="16"/>
        <v>0</v>
      </c>
      <c r="CZ14" s="276">
        <f t="shared" si="16"/>
        <v>0</v>
      </c>
      <c r="DA14" s="276">
        <f t="shared" si="16"/>
        <v>0</v>
      </c>
      <c r="DB14" s="258"/>
      <c r="DC14" s="258"/>
      <c r="DD14" s="7"/>
      <c r="DE14" s="14"/>
    </row>
    <row r="15" spans="2:109" ht="14.25" customHeight="1" x14ac:dyDescent="0.25">
      <c r="B15" s="292">
        <f t="shared" si="17"/>
        <v>7</v>
      </c>
      <c r="C15" s="293" t="s">
        <v>381</v>
      </c>
      <c r="D15" s="294"/>
      <c r="E15" s="279" t="s">
        <v>41</v>
      </c>
      <c r="F15" s="280">
        <v>3</v>
      </c>
      <c r="G15" s="281">
        <v>0</v>
      </c>
      <c r="H15" s="282">
        <v>0</v>
      </c>
      <c r="I15" s="282">
        <v>0</v>
      </c>
      <c r="J15" s="282">
        <v>0</v>
      </c>
      <c r="K15" s="283">
        <f t="shared" si="0"/>
        <v>0</v>
      </c>
      <c r="L15" s="281">
        <v>0</v>
      </c>
      <c r="M15" s="282">
        <v>0</v>
      </c>
      <c r="N15" s="282">
        <v>0</v>
      </c>
      <c r="O15" s="282">
        <v>0</v>
      </c>
      <c r="P15" s="283">
        <f t="shared" si="1"/>
        <v>0</v>
      </c>
      <c r="Q15" s="281">
        <v>0</v>
      </c>
      <c r="R15" s="282">
        <v>0</v>
      </c>
      <c r="S15" s="282">
        <v>0</v>
      </c>
      <c r="T15" s="282">
        <v>0</v>
      </c>
      <c r="U15" s="283">
        <f t="shared" si="2"/>
        <v>0</v>
      </c>
      <c r="V15" s="281">
        <v>0</v>
      </c>
      <c r="W15" s="282">
        <v>0</v>
      </c>
      <c r="X15" s="282">
        <v>0</v>
      </c>
      <c r="Y15" s="282">
        <v>0</v>
      </c>
      <c r="Z15" s="283">
        <f t="shared" si="3"/>
        <v>0</v>
      </c>
      <c r="AA15" s="281">
        <v>0</v>
      </c>
      <c r="AB15" s="282">
        <v>0</v>
      </c>
      <c r="AC15" s="282">
        <v>0</v>
      </c>
      <c r="AD15" s="282">
        <v>0</v>
      </c>
      <c r="AE15" s="283">
        <f t="shared" si="4"/>
        <v>0</v>
      </c>
      <c r="AF15" s="281">
        <v>0</v>
      </c>
      <c r="AG15" s="282">
        <v>0</v>
      </c>
      <c r="AH15" s="282">
        <v>0</v>
      </c>
      <c r="AI15" s="282">
        <v>0</v>
      </c>
      <c r="AJ15" s="283">
        <f t="shared" si="5"/>
        <v>0</v>
      </c>
      <c r="AK15" s="281">
        <v>0</v>
      </c>
      <c r="AL15" s="282">
        <v>0</v>
      </c>
      <c r="AM15" s="282">
        <v>0</v>
      </c>
      <c r="AN15" s="282">
        <v>0</v>
      </c>
      <c r="AO15" s="283">
        <f t="shared" si="6"/>
        <v>0</v>
      </c>
      <c r="AP15" s="281">
        <v>0</v>
      </c>
      <c r="AQ15" s="282">
        <v>0</v>
      </c>
      <c r="AR15" s="282">
        <v>0</v>
      </c>
      <c r="AS15" s="282">
        <v>0</v>
      </c>
      <c r="AT15" s="283">
        <f t="shared" si="7"/>
        <v>0</v>
      </c>
      <c r="AU15" s="14"/>
      <c r="AV15" s="70"/>
      <c r="AW15" s="37"/>
      <c r="AX15" s="71"/>
      <c r="AY15" s="43">
        <f t="shared" si="8"/>
        <v>0</v>
      </c>
      <c r="AZ15" s="43"/>
      <c r="BB15" s="292">
        <f t="shared" si="18"/>
        <v>7</v>
      </c>
      <c r="BC15" s="293" t="s">
        <v>381</v>
      </c>
      <c r="BD15" s="279" t="s">
        <v>41</v>
      </c>
      <c r="BE15" s="280">
        <v>3</v>
      </c>
      <c r="BF15" s="289" t="s">
        <v>382</v>
      </c>
      <c r="BG15" s="290" t="s">
        <v>383</v>
      </c>
      <c r="BH15" s="290" t="s">
        <v>384</v>
      </c>
      <c r="BI15" s="290" t="s">
        <v>385</v>
      </c>
      <c r="BJ15" s="291" t="s">
        <v>386</v>
      </c>
      <c r="BL15" s="7"/>
      <c r="BM15" s="8"/>
      <c r="BN15" s="8"/>
      <c r="BO15" s="276">
        <f t="shared" si="9"/>
        <v>0</v>
      </c>
      <c r="BP15" s="276">
        <f t="shared" si="9"/>
        <v>0</v>
      </c>
      <c r="BQ15" s="276">
        <f t="shared" si="9"/>
        <v>0</v>
      </c>
      <c r="BR15" s="276">
        <f t="shared" si="9"/>
        <v>0</v>
      </c>
      <c r="BS15" s="166"/>
      <c r="BT15" s="276">
        <f t="shared" si="10"/>
        <v>0</v>
      </c>
      <c r="BU15" s="276">
        <f t="shared" si="10"/>
        <v>0</v>
      </c>
      <c r="BV15" s="276">
        <f t="shared" si="10"/>
        <v>0</v>
      </c>
      <c r="BW15" s="276">
        <f t="shared" si="10"/>
        <v>0</v>
      </c>
      <c r="BX15" s="166"/>
      <c r="BY15" s="276">
        <f t="shared" si="11"/>
        <v>0</v>
      </c>
      <c r="BZ15" s="276">
        <f t="shared" si="11"/>
        <v>0</v>
      </c>
      <c r="CA15" s="276">
        <f t="shared" si="11"/>
        <v>0</v>
      </c>
      <c r="CB15" s="276">
        <f t="shared" si="11"/>
        <v>0</v>
      </c>
      <c r="CC15" s="166"/>
      <c r="CD15" s="276">
        <f t="shared" si="12"/>
        <v>0</v>
      </c>
      <c r="CE15" s="276">
        <f t="shared" si="12"/>
        <v>0</v>
      </c>
      <c r="CF15" s="276">
        <f t="shared" si="12"/>
        <v>0</v>
      </c>
      <c r="CG15" s="276">
        <f t="shared" si="12"/>
        <v>0</v>
      </c>
      <c r="CH15" s="166"/>
      <c r="CI15" s="276">
        <f t="shared" si="13"/>
        <v>0</v>
      </c>
      <c r="CJ15" s="276">
        <f t="shared" si="13"/>
        <v>0</v>
      </c>
      <c r="CK15" s="276">
        <f t="shared" si="13"/>
        <v>0</v>
      </c>
      <c r="CL15" s="276">
        <f t="shared" si="13"/>
        <v>0</v>
      </c>
      <c r="CM15" s="166"/>
      <c r="CN15" s="276">
        <f t="shared" si="14"/>
        <v>0</v>
      </c>
      <c r="CO15" s="276">
        <f t="shared" si="14"/>
        <v>0</v>
      </c>
      <c r="CP15" s="276">
        <f t="shared" si="14"/>
        <v>0</v>
      </c>
      <c r="CQ15" s="276">
        <f t="shared" si="14"/>
        <v>0</v>
      </c>
      <c r="CR15" s="166"/>
      <c r="CS15" s="276">
        <f t="shared" si="15"/>
        <v>0</v>
      </c>
      <c r="CT15" s="276">
        <f t="shared" si="15"/>
        <v>0</v>
      </c>
      <c r="CU15" s="276">
        <f t="shared" si="15"/>
        <v>0</v>
      </c>
      <c r="CV15" s="276">
        <f t="shared" si="15"/>
        <v>0</v>
      </c>
      <c r="CW15" s="166"/>
      <c r="CX15" s="276">
        <f t="shared" si="16"/>
        <v>0</v>
      </c>
      <c r="CY15" s="276">
        <f t="shared" si="16"/>
        <v>0</v>
      </c>
      <c r="CZ15" s="276">
        <f t="shared" si="16"/>
        <v>0</v>
      </c>
      <c r="DA15" s="276">
        <f t="shared" si="16"/>
        <v>0</v>
      </c>
      <c r="DB15" s="258"/>
      <c r="DC15" s="258"/>
      <c r="DD15" s="7"/>
      <c r="DE15" s="14"/>
    </row>
    <row r="16" spans="2:109" ht="14.25" customHeight="1" x14ac:dyDescent="0.25">
      <c r="B16" s="292">
        <f t="shared" si="17"/>
        <v>8</v>
      </c>
      <c r="C16" s="293" t="s">
        <v>387</v>
      </c>
      <c r="D16" s="294"/>
      <c r="E16" s="279" t="s">
        <v>41</v>
      </c>
      <c r="F16" s="280">
        <v>3</v>
      </c>
      <c r="G16" s="281">
        <v>0.28100000000000003</v>
      </c>
      <c r="H16" s="282">
        <v>0</v>
      </c>
      <c r="I16" s="282">
        <v>0</v>
      </c>
      <c r="J16" s="282">
        <v>0.84899999999999998</v>
      </c>
      <c r="K16" s="283">
        <f t="shared" si="0"/>
        <v>1.1299999999999999</v>
      </c>
      <c r="L16" s="281">
        <v>0.216</v>
      </c>
      <c r="M16" s="282">
        <v>0</v>
      </c>
      <c r="N16" s="282">
        <v>0.86599999999999999</v>
      </c>
      <c r="O16" s="282">
        <v>0</v>
      </c>
      <c r="P16" s="283">
        <f t="shared" si="1"/>
        <v>1.0820000000000001</v>
      </c>
      <c r="Q16" s="281">
        <v>1.044</v>
      </c>
      <c r="R16" s="282">
        <v>0</v>
      </c>
      <c r="S16" s="282">
        <v>4.1779999999999999</v>
      </c>
      <c r="T16" s="282">
        <v>0</v>
      </c>
      <c r="U16" s="283">
        <f t="shared" si="2"/>
        <v>5.2219999999999995</v>
      </c>
      <c r="V16" s="281">
        <v>0.318</v>
      </c>
      <c r="W16" s="282">
        <v>0</v>
      </c>
      <c r="X16" s="282">
        <v>11.206</v>
      </c>
      <c r="Y16" s="282">
        <v>0</v>
      </c>
      <c r="Z16" s="283">
        <f t="shared" si="3"/>
        <v>11.523999999999999</v>
      </c>
      <c r="AA16" s="281">
        <v>0.36299999999999999</v>
      </c>
      <c r="AB16" s="282">
        <v>0</v>
      </c>
      <c r="AC16" s="282">
        <v>16.809999999999999</v>
      </c>
      <c r="AD16" s="282">
        <v>0</v>
      </c>
      <c r="AE16" s="283">
        <f t="shared" si="4"/>
        <v>17.172999999999998</v>
      </c>
      <c r="AF16" s="281">
        <v>0.45400000000000001</v>
      </c>
      <c r="AG16" s="282">
        <v>0</v>
      </c>
      <c r="AH16" s="282">
        <v>22.413</v>
      </c>
      <c r="AI16" s="282">
        <v>0</v>
      </c>
      <c r="AJ16" s="283">
        <f t="shared" si="5"/>
        <v>22.867000000000001</v>
      </c>
      <c r="AK16" s="281">
        <v>1.8149999999999999</v>
      </c>
      <c r="AL16" s="282">
        <v>0</v>
      </c>
      <c r="AM16" s="282">
        <v>28.015000000000001</v>
      </c>
      <c r="AN16" s="282">
        <v>0</v>
      </c>
      <c r="AO16" s="283">
        <f t="shared" si="6"/>
        <v>29.830000000000002</v>
      </c>
      <c r="AP16" s="281">
        <v>1.5880000000000001</v>
      </c>
      <c r="AQ16" s="282">
        <v>0</v>
      </c>
      <c r="AR16" s="282">
        <v>33.618000000000002</v>
      </c>
      <c r="AS16" s="282">
        <v>0</v>
      </c>
      <c r="AT16" s="283">
        <f t="shared" si="7"/>
        <v>35.206000000000003</v>
      </c>
      <c r="AU16" s="14"/>
      <c r="AV16" s="70"/>
      <c r="AW16" s="37"/>
      <c r="AX16" s="71"/>
      <c r="AY16" s="43">
        <f t="shared" si="8"/>
        <v>0</v>
      </c>
      <c r="AZ16" s="43"/>
      <c r="BB16" s="292">
        <f t="shared" si="18"/>
        <v>8</v>
      </c>
      <c r="BC16" s="293" t="s">
        <v>387</v>
      </c>
      <c r="BD16" s="279" t="s">
        <v>41</v>
      </c>
      <c r="BE16" s="280">
        <v>3</v>
      </c>
      <c r="BF16" s="289" t="s">
        <v>388</v>
      </c>
      <c r="BG16" s="290" t="s">
        <v>389</v>
      </c>
      <c r="BH16" s="290" t="s">
        <v>390</v>
      </c>
      <c r="BI16" s="290" t="s">
        <v>391</v>
      </c>
      <c r="BJ16" s="291" t="s">
        <v>392</v>
      </c>
      <c r="BL16" s="7"/>
      <c r="BM16" s="8"/>
      <c r="BN16" s="8"/>
      <c r="BO16" s="276">
        <f t="shared" si="9"/>
        <v>0</v>
      </c>
      <c r="BP16" s="276">
        <f t="shared" si="9"/>
        <v>0</v>
      </c>
      <c r="BQ16" s="276">
        <f t="shared" si="9"/>
        <v>0</v>
      </c>
      <c r="BR16" s="276">
        <f t="shared" si="9"/>
        <v>0</v>
      </c>
      <c r="BS16" s="166"/>
      <c r="BT16" s="276">
        <f t="shared" si="10"/>
        <v>0</v>
      </c>
      <c r="BU16" s="276">
        <f t="shared" si="10"/>
        <v>0</v>
      </c>
      <c r="BV16" s="276">
        <f t="shared" si="10"/>
        <v>0</v>
      </c>
      <c r="BW16" s="276">
        <f t="shared" si="10"/>
        <v>0</v>
      </c>
      <c r="BX16" s="166"/>
      <c r="BY16" s="276">
        <f t="shared" si="11"/>
        <v>0</v>
      </c>
      <c r="BZ16" s="276">
        <f t="shared" si="11"/>
        <v>0</v>
      </c>
      <c r="CA16" s="276">
        <f t="shared" si="11"/>
        <v>0</v>
      </c>
      <c r="CB16" s="276">
        <f t="shared" si="11"/>
        <v>0</v>
      </c>
      <c r="CC16" s="166"/>
      <c r="CD16" s="276">
        <f t="shared" si="12"/>
        <v>0</v>
      </c>
      <c r="CE16" s="276">
        <f t="shared" si="12"/>
        <v>0</v>
      </c>
      <c r="CF16" s="276">
        <f t="shared" si="12"/>
        <v>0</v>
      </c>
      <c r="CG16" s="276">
        <f t="shared" si="12"/>
        <v>0</v>
      </c>
      <c r="CH16" s="166"/>
      <c r="CI16" s="276">
        <f t="shared" si="13"/>
        <v>0</v>
      </c>
      <c r="CJ16" s="276">
        <f t="shared" si="13"/>
        <v>0</v>
      </c>
      <c r="CK16" s="276">
        <f t="shared" si="13"/>
        <v>0</v>
      </c>
      <c r="CL16" s="276">
        <f t="shared" si="13"/>
        <v>0</v>
      </c>
      <c r="CM16" s="166"/>
      <c r="CN16" s="276">
        <f t="shared" si="14"/>
        <v>0</v>
      </c>
      <c r="CO16" s="276">
        <f t="shared" si="14"/>
        <v>0</v>
      </c>
      <c r="CP16" s="276">
        <f t="shared" si="14"/>
        <v>0</v>
      </c>
      <c r="CQ16" s="276">
        <f t="shared" si="14"/>
        <v>0</v>
      </c>
      <c r="CR16" s="166"/>
      <c r="CS16" s="276">
        <f t="shared" si="15"/>
        <v>0</v>
      </c>
      <c r="CT16" s="276">
        <f t="shared" si="15"/>
        <v>0</v>
      </c>
      <c r="CU16" s="276">
        <f t="shared" si="15"/>
        <v>0</v>
      </c>
      <c r="CV16" s="276">
        <f t="shared" si="15"/>
        <v>0</v>
      </c>
      <c r="CW16" s="166"/>
      <c r="CX16" s="276">
        <f t="shared" si="16"/>
        <v>0</v>
      </c>
      <c r="CY16" s="276">
        <f t="shared" si="16"/>
        <v>0</v>
      </c>
      <c r="CZ16" s="276">
        <f t="shared" si="16"/>
        <v>0</v>
      </c>
      <c r="DA16" s="276">
        <f t="shared" si="16"/>
        <v>0</v>
      </c>
      <c r="DB16" s="258"/>
      <c r="DC16" s="258"/>
      <c r="DD16" s="7"/>
      <c r="DE16" s="14"/>
    </row>
    <row r="17" spans="2:109" ht="14.25" customHeight="1" x14ac:dyDescent="0.25">
      <c r="B17" s="292">
        <f t="shared" si="17"/>
        <v>9</v>
      </c>
      <c r="C17" s="293" t="s">
        <v>393</v>
      </c>
      <c r="D17" s="294"/>
      <c r="E17" s="279" t="s">
        <v>41</v>
      </c>
      <c r="F17" s="280">
        <v>3</v>
      </c>
      <c r="G17" s="281">
        <v>0</v>
      </c>
      <c r="H17" s="282">
        <v>0</v>
      </c>
      <c r="I17" s="282">
        <v>0</v>
      </c>
      <c r="J17" s="282">
        <v>0</v>
      </c>
      <c r="K17" s="283">
        <f t="shared" si="0"/>
        <v>0</v>
      </c>
      <c r="L17" s="281">
        <v>0</v>
      </c>
      <c r="M17" s="282">
        <v>0</v>
      </c>
      <c r="N17" s="282">
        <v>0</v>
      </c>
      <c r="O17" s="282">
        <v>0</v>
      </c>
      <c r="P17" s="283">
        <f t="shared" si="1"/>
        <v>0</v>
      </c>
      <c r="Q17" s="281">
        <v>0</v>
      </c>
      <c r="R17" s="282">
        <v>0</v>
      </c>
      <c r="S17" s="282">
        <v>0</v>
      </c>
      <c r="T17" s="282">
        <v>0</v>
      </c>
      <c r="U17" s="283">
        <f t="shared" si="2"/>
        <v>0</v>
      </c>
      <c r="V17" s="281">
        <v>0</v>
      </c>
      <c r="W17" s="282">
        <v>0</v>
      </c>
      <c r="X17" s="282">
        <v>0</v>
      </c>
      <c r="Y17" s="282">
        <v>0</v>
      </c>
      <c r="Z17" s="283">
        <f t="shared" si="3"/>
        <v>0</v>
      </c>
      <c r="AA17" s="281">
        <v>0</v>
      </c>
      <c r="AB17" s="282">
        <v>0</v>
      </c>
      <c r="AC17" s="282">
        <v>0</v>
      </c>
      <c r="AD17" s="282">
        <v>0</v>
      </c>
      <c r="AE17" s="283">
        <f t="shared" si="4"/>
        <v>0</v>
      </c>
      <c r="AF17" s="281">
        <v>0</v>
      </c>
      <c r="AG17" s="282">
        <v>0</v>
      </c>
      <c r="AH17" s="282">
        <v>0</v>
      </c>
      <c r="AI17" s="282">
        <v>0</v>
      </c>
      <c r="AJ17" s="283">
        <f t="shared" si="5"/>
        <v>0</v>
      </c>
      <c r="AK17" s="281">
        <v>0</v>
      </c>
      <c r="AL17" s="282">
        <v>0</v>
      </c>
      <c r="AM17" s="282">
        <v>0</v>
      </c>
      <c r="AN17" s="282">
        <v>0</v>
      </c>
      <c r="AO17" s="283">
        <f t="shared" si="6"/>
        <v>0</v>
      </c>
      <c r="AP17" s="281">
        <v>0</v>
      </c>
      <c r="AQ17" s="282">
        <v>0</v>
      </c>
      <c r="AR17" s="282">
        <v>0</v>
      </c>
      <c r="AS17" s="282">
        <v>0</v>
      </c>
      <c r="AT17" s="283">
        <f t="shared" si="7"/>
        <v>0</v>
      </c>
      <c r="AU17" s="14"/>
      <c r="AV17" s="70"/>
      <c r="AW17" s="37"/>
      <c r="AX17" s="71"/>
      <c r="AY17" s="43">
        <f t="shared" si="8"/>
        <v>0</v>
      </c>
      <c r="AZ17" s="43"/>
      <c r="BB17" s="292">
        <f t="shared" si="18"/>
        <v>9</v>
      </c>
      <c r="BC17" s="293" t="s">
        <v>393</v>
      </c>
      <c r="BD17" s="279" t="s">
        <v>41</v>
      </c>
      <c r="BE17" s="280">
        <v>3</v>
      </c>
      <c r="BF17" s="289" t="s">
        <v>394</v>
      </c>
      <c r="BG17" s="290" t="s">
        <v>395</v>
      </c>
      <c r="BH17" s="290" t="s">
        <v>396</v>
      </c>
      <c r="BI17" s="290" t="s">
        <v>397</v>
      </c>
      <c r="BJ17" s="291" t="s">
        <v>398</v>
      </c>
      <c r="BL17" s="7"/>
      <c r="BM17" s="8"/>
      <c r="BN17" s="8"/>
      <c r="BO17" s="276">
        <f t="shared" si="9"/>
        <v>0</v>
      </c>
      <c r="BP17" s="276">
        <f t="shared" si="9"/>
        <v>0</v>
      </c>
      <c r="BQ17" s="276">
        <f t="shared" si="9"/>
        <v>0</v>
      </c>
      <c r="BR17" s="276">
        <f t="shared" si="9"/>
        <v>0</v>
      </c>
      <c r="BS17" s="166"/>
      <c r="BT17" s="276">
        <f t="shared" si="10"/>
        <v>0</v>
      </c>
      <c r="BU17" s="276">
        <f t="shared" si="10"/>
        <v>0</v>
      </c>
      <c r="BV17" s="276">
        <f t="shared" si="10"/>
        <v>0</v>
      </c>
      <c r="BW17" s="276">
        <f t="shared" si="10"/>
        <v>0</v>
      </c>
      <c r="BX17" s="166"/>
      <c r="BY17" s="276">
        <f t="shared" si="11"/>
        <v>0</v>
      </c>
      <c r="BZ17" s="276">
        <f t="shared" si="11"/>
        <v>0</v>
      </c>
      <c r="CA17" s="276">
        <f t="shared" si="11"/>
        <v>0</v>
      </c>
      <c r="CB17" s="276">
        <f t="shared" si="11"/>
        <v>0</v>
      </c>
      <c r="CC17" s="166"/>
      <c r="CD17" s="276">
        <f t="shared" si="12"/>
        <v>0</v>
      </c>
      <c r="CE17" s="276">
        <f t="shared" si="12"/>
        <v>0</v>
      </c>
      <c r="CF17" s="276">
        <f t="shared" si="12"/>
        <v>0</v>
      </c>
      <c r="CG17" s="276">
        <f t="shared" si="12"/>
        <v>0</v>
      </c>
      <c r="CH17" s="166"/>
      <c r="CI17" s="276">
        <f t="shared" si="13"/>
        <v>0</v>
      </c>
      <c r="CJ17" s="276">
        <f t="shared" si="13"/>
        <v>0</v>
      </c>
      <c r="CK17" s="276">
        <f t="shared" si="13"/>
        <v>0</v>
      </c>
      <c r="CL17" s="276">
        <f t="shared" si="13"/>
        <v>0</v>
      </c>
      <c r="CM17" s="166"/>
      <c r="CN17" s="276">
        <f t="shared" si="14"/>
        <v>0</v>
      </c>
      <c r="CO17" s="276">
        <f t="shared" si="14"/>
        <v>0</v>
      </c>
      <c r="CP17" s="276">
        <f t="shared" si="14"/>
        <v>0</v>
      </c>
      <c r="CQ17" s="276">
        <f t="shared" si="14"/>
        <v>0</v>
      </c>
      <c r="CR17" s="166"/>
      <c r="CS17" s="276">
        <f t="shared" si="15"/>
        <v>0</v>
      </c>
      <c r="CT17" s="276">
        <f t="shared" si="15"/>
        <v>0</v>
      </c>
      <c r="CU17" s="276">
        <f t="shared" si="15"/>
        <v>0</v>
      </c>
      <c r="CV17" s="276">
        <f t="shared" si="15"/>
        <v>0</v>
      </c>
      <c r="CW17" s="166"/>
      <c r="CX17" s="276">
        <f t="shared" si="16"/>
        <v>0</v>
      </c>
      <c r="CY17" s="276">
        <f t="shared" si="16"/>
        <v>0</v>
      </c>
      <c r="CZ17" s="276">
        <f t="shared" si="16"/>
        <v>0</v>
      </c>
      <c r="DA17" s="276">
        <f t="shared" si="16"/>
        <v>0</v>
      </c>
      <c r="DB17" s="258"/>
      <c r="DC17" s="258"/>
      <c r="DD17" s="7"/>
      <c r="DE17" s="14"/>
    </row>
    <row r="18" spans="2:109" ht="14.25" customHeight="1" x14ac:dyDescent="0.25">
      <c r="B18" s="292">
        <f t="shared" si="17"/>
        <v>10</v>
      </c>
      <c r="C18" s="293" t="s">
        <v>399</v>
      </c>
      <c r="D18" s="294"/>
      <c r="E18" s="279" t="s">
        <v>41</v>
      </c>
      <c r="F18" s="280">
        <v>3</v>
      </c>
      <c r="G18" s="281">
        <v>0</v>
      </c>
      <c r="H18" s="282">
        <v>0</v>
      </c>
      <c r="I18" s="282">
        <v>0</v>
      </c>
      <c r="J18" s="282">
        <v>0</v>
      </c>
      <c r="K18" s="283">
        <f t="shared" si="0"/>
        <v>0</v>
      </c>
      <c r="L18" s="281">
        <v>0</v>
      </c>
      <c r="M18" s="282">
        <v>0</v>
      </c>
      <c r="N18" s="282">
        <v>0</v>
      </c>
      <c r="O18" s="282">
        <v>8.8290000000000006</v>
      </c>
      <c r="P18" s="283">
        <f t="shared" si="1"/>
        <v>8.8290000000000006</v>
      </c>
      <c r="Q18" s="281">
        <v>0</v>
      </c>
      <c r="R18" s="282">
        <v>0</v>
      </c>
      <c r="S18" s="282">
        <v>0</v>
      </c>
      <c r="T18" s="282">
        <v>11.12</v>
      </c>
      <c r="U18" s="283">
        <f t="shared" si="2"/>
        <v>11.12</v>
      </c>
      <c r="V18" s="281">
        <v>0</v>
      </c>
      <c r="W18" s="282">
        <v>0</v>
      </c>
      <c r="X18" s="282">
        <v>0</v>
      </c>
      <c r="Y18" s="282">
        <v>7.8470000000000004</v>
      </c>
      <c r="Z18" s="283">
        <f t="shared" si="3"/>
        <v>7.8470000000000004</v>
      </c>
      <c r="AA18" s="281">
        <v>0</v>
      </c>
      <c r="AB18" s="282">
        <v>0</v>
      </c>
      <c r="AC18" s="282">
        <v>0</v>
      </c>
      <c r="AD18" s="282">
        <v>7.8470000000000004</v>
      </c>
      <c r="AE18" s="283">
        <f t="shared" si="4"/>
        <v>7.8470000000000004</v>
      </c>
      <c r="AF18" s="281">
        <v>0</v>
      </c>
      <c r="AG18" s="282">
        <v>0</v>
      </c>
      <c r="AH18" s="282">
        <v>0</v>
      </c>
      <c r="AI18" s="282">
        <v>4.9489999999999998</v>
      </c>
      <c r="AJ18" s="283">
        <f t="shared" si="5"/>
        <v>4.9489999999999998</v>
      </c>
      <c r="AK18" s="281">
        <v>0</v>
      </c>
      <c r="AL18" s="282">
        <v>0</v>
      </c>
      <c r="AM18" s="282">
        <v>0</v>
      </c>
      <c r="AN18" s="282">
        <v>4.9489999999999998</v>
      </c>
      <c r="AO18" s="283">
        <f t="shared" si="6"/>
        <v>4.9489999999999998</v>
      </c>
      <c r="AP18" s="281">
        <v>0</v>
      </c>
      <c r="AQ18" s="282">
        <v>0</v>
      </c>
      <c r="AR18" s="282">
        <v>0</v>
      </c>
      <c r="AS18" s="282">
        <v>6.3979999999999997</v>
      </c>
      <c r="AT18" s="283">
        <f t="shared" si="7"/>
        <v>6.3979999999999997</v>
      </c>
      <c r="AU18" s="14"/>
      <c r="AV18" s="70"/>
      <c r="AW18" s="37"/>
      <c r="AX18" s="71"/>
      <c r="AY18" s="43">
        <f t="shared" si="8"/>
        <v>0</v>
      </c>
      <c r="AZ18" s="43"/>
      <c r="BB18" s="292">
        <f t="shared" si="18"/>
        <v>10</v>
      </c>
      <c r="BC18" s="293" t="s">
        <v>399</v>
      </c>
      <c r="BD18" s="279" t="s">
        <v>41</v>
      </c>
      <c r="BE18" s="280">
        <v>3</v>
      </c>
      <c r="BF18" s="289" t="s">
        <v>400</v>
      </c>
      <c r="BG18" s="290" t="s">
        <v>401</v>
      </c>
      <c r="BH18" s="290" t="s">
        <v>402</v>
      </c>
      <c r="BI18" s="290" t="s">
        <v>403</v>
      </c>
      <c r="BJ18" s="291" t="s">
        <v>404</v>
      </c>
      <c r="BL18" s="7"/>
      <c r="BM18" s="8"/>
      <c r="BN18" s="8"/>
      <c r="BO18" s="276">
        <f t="shared" si="9"/>
        <v>0</v>
      </c>
      <c r="BP18" s="276">
        <f t="shared" si="9"/>
        <v>0</v>
      </c>
      <c r="BQ18" s="276">
        <f t="shared" si="9"/>
        <v>0</v>
      </c>
      <c r="BR18" s="276">
        <f t="shared" si="9"/>
        <v>0</v>
      </c>
      <c r="BS18" s="166"/>
      <c r="BT18" s="276">
        <f t="shared" si="10"/>
        <v>0</v>
      </c>
      <c r="BU18" s="276">
        <f t="shared" si="10"/>
        <v>0</v>
      </c>
      <c r="BV18" s="276">
        <f t="shared" si="10"/>
        <v>0</v>
      </c>
      <c r="BW18" s="276">
        <f t="shared" si="10"/>
        <v>0</v>
      </c>
      <c r="BX18" s="166"/>
      <c r="BY18" s="276">
        <f t="shared" si="11"/>
        <v>0</v>
      </c>
      <c r="BZ18" s="276">
        <f t="shared" si="11"/>
        <v>0</v>
      </c>
      <c r="CA18" s="276">
        <f t="shared" si="11"/>
        <v>0</v>
      </c>
      <c r="CB18" s="276">
        <f t="shared" si="11"/>
        <v>0</v>
      </c>
      <c r="CC18" s="166"/>
      <c r="CD18" s="276">
        <f t="shared" si="12"/>
        <v>0</v>
      </c>
      <c r="CE18" s="276">
        <f t="shared" si="12"/>
        <v>0</v>
      </c>
      <c r="CF18" s="276">
        <f t="shared" si="12"/>
        <v>0</v>
      </c>
      <c r="CG18" s="276">
        <f t="shared" si="12"/>
        <v>0</v>
      </c>
      <c r="CH18" s="166"/>
      <c r="CI18" s="276">
        <f t="shared" si="13"/>
        <v>0</v>
      </c>
      <c r="CJ18" s="276">
        <f t="shared" si="13"/>
        <v>0</v>
      </c>
      <c r="CK18" s="276">
        <f t="shared" si="13"/>
        <v>0</v>
      </c>
      <c r="CL18" s="276">
        <f t="shared" si="13"/>
        <v>0</v>
      </c>
      <c r="CM18" s="166"/>
      <c r="CN18" s="276">
        <f t="shared" si="14"/>
        <v>0</v>
      </c>
      <c r="CO18" s="276">
        <f t="shared" si="14"/>
        <v>0</v>
      </c>
      <c r="CP18" s="276">
        <f t="shared" si="14"/>
        <v>0</v>
      </c>
      <c r="CQ18" s="276">
        <f t="shared" si="14"/>
        <v>0</v>
      </c>
      <c r="CR18" s="166"/>
      <c r="CS18" s="276">
        <f t="shared" si="15"/>
        <v>0</v>
      </c>
      <c r="CT18" s="276">
        <f t="shared" si="15"/>
        <v>0</v>
      </c>
      <c r="CU18" s="276">
        <f t="shared" si="15"/>
        <v>0</v>
      </c>
      <c r="CV18" s="276">
        <f t="shared" si="15"/>
        <v>0</v>
      </c>
      <c r="CW18" s="166"/>
      <c r="CX18" s="276">
        <f t="shared" si="16"/>
        <v>0</v>
      </c>
      <c r="CY18" s="276">
        <f t="shared" si="16"/>
        <v>0</v>
      </c>
      <c r="CZ18" s="276">
        <f t="shared" si="16"/>
        <v>0</v>
      </c>
      <c r="DA18" s="276">
        <f t="shared" si="16"/>
        <v>0</v>
      </c>
      <c r="DB18" s="258"/>
      <c r="DC18" s="258"/>
      <c r="DD18" s="7"/>
      <c r="DE18" s="14"/>
    </row>
    <row r="19" spans="2:109" ht="14.25" customHeight="1" x14ac:dyDescent="0.25">
      <c r="B19" s="292">
        <f t="shared" si="17"/>
        <v>11</v>
      </c>
      <c r="C19" s="293" t="s">
        <v>405</v>
      </c>
      <c r="D19" s="294"/>
      <c r="E19" s="279" t="s">
        <v>41</v>
      </c>
      <c r="F19" s="280">
        <v>3</v>
      </c>
      <c r="G19" s="281">
        <v>0</v>
      </c>
      <c r="H19" s="282">
        <v>0</v>
      </c>
      <c r="I19" s="282">
        <v>0</v>
      </c>
      <c r="J19" s="282">
        <v>31.231999999999999</v>
      </c>
      <c r="K19" s="283">
        <f t="shared" si="0"/>
        <v>31.231999999999999</v>
      </c>
      <c r="L19" s="281">
        <v>0</v>
      </c>
      <c r="M19" s="282">
        <v>0</v>
      </c>
      <c r="N19" s="282">
        <v>0</v>
      </c>
      <c r="O19" s="282">
        <v>36.959000000000003</v>
      </c>
      <c r="P19" s="283">
        <f t="shared" si="1"/>
        <v>36.959000000000003</v>
      </c>
      <c r="Q19" s="281">
        <v>0</v>
      </c>
      <c r="R19" s="282">
        <v>0</v>
      </c>
      <c r="S19" s="282">
        <v>0</v>
      </c>
      <c r="T19" s="282">
        <v>38.212000000000003</v>
      </c>
      <c r="U19" s="283">
        <f t="shared" si="2"/>
        <v>38.212000000000003</v>
      </c>
      <c r="V19" s="281">
        <v>0</v>
      </c>
      <c r="W19" s="282">
        <v>0</v>
      </c>
      <c r="X19" s="282">
        <v>0</v>
      </c>
      <c r="Y19" s="282">
        <v>38.792000000000002</v>
      </c>
      <c r="Z19" s="283">
        <f t="shared" si="3"/>
        <v>38.792000000000002</v>
      </c>
      <c r="AA19" s="281">
        <v>0</v>
      </c>
      <c r="AB19" s="282">
        <v>0</v>
      </c>
      <c r="AC19" s="282">
        <v>0</v>
      </c>
      <c r="AD19" s="282">
        <v>40.75</v>
      </c>
      <c r="AE19" s="283">
        <f t="shared" si="4"/>
        <v>40.75</v>
      </c>
      <c r="AF19" s="281">
        <v>0</v>
      </c>
      <c r="AG19" s="282">
        <v>0</v>
      </c>
      <c r="AH19" s="282">
        <v>0</v>
      </c>
      <c r="AI19" s="282">
        <v>37.968000000000004</v>
      </c>
      <c r="AJ19" s="283">
        <f t="shared" si="5"/>
        <v>37.968000000000004</v>
      </c>
      <c r="AK19" s="281">
        <v>0</v>
      </c>
      <c r="AL19" s="282">
        <v>0</v>
      </c>
      <c r="AM19" s="282">
        <v>0</v>
      </c>
      <c r="AN19" s="282">
        <v>33.945</v>
      </c>
      <c r="AO19" s="283">
        <f t="shared" si="6"/>
        <v>33.945</v>
      </c>
      <c r="AP19" s="281">
        <v>0</v>
      </c>
      <c r="AQ19" s="282">
        <v>0</v>
      </c>
      <c r="AR19" s="282">
        <v>0</v>
      </c>
      <c r="AS19" s="282">
        <v>33.298999999999999</v>
      </c>
      <c r="AT19" s="283">
        <f t="shared" si="7"/>
        <v>33.298999999999999</v>
      </c>
      <c r="AU19" s="14"/>
      <c r="AV19" s="70"/>
      <c r="AW19" s="37"/>
      <c r="AX19" s="71"/>
      <c r="AY19" s="43">
        <f t="shared" si="8"/>
        <v>0</v>
      </c>
      <c r="AZ19" s="43"/>
      <c r="BB19" s="292">
        <f t="shared" si="18"/>
        <v>11</v>
      </c>
      <c r="BC19" s="293" t="s">
        <v>405</v>
      </c>
      <c r="BD19" s="279" t="s">
        <v>41</v>
      </c>
      <c r="BE19" s="280">
        <v>3</v>
      </c>
      <c r="BF19" s="289" t="s">
        <v>406</v>
      </c>
      <c r="BG19" s="290" t="s">
        <v>407</v>
      </c>
      <c r="BH19" s="290" t="s">
        <v>408</v>
      </c>
      <c r="BI19" s="290" t="s">
        <v>409</v>
      </c>
      <c r="BJ19" s="291" t="s">
        <v>410</v>
      </c>
      <c r="BL19" s="7"/>
      <c r="BM19" s="8"/>
      <c r="BN19" s="8"/>
      <c r="BO19" s="276">
        <f t="shared" si="9"/>
        <v>0</v>
      </c>
      <c r="BP19" s="276">
        <f t="shared" si="9"/>
        <v>0</v>
      </c>
      <c r="BQ19" s="276">
        <f t="shared" si="9"/>
        <v>0</v>
      </c>
      <c r="BR19" s="276">
        <f t="shared" si="9"/>
        <v>0</v>
      </c>
      <c r="BS19" s="166"/>
      <c r="BT19" s="276">
        <f t="shared" si="10"/>
        <v>0</v>
      </c>
      <c r="BU19" s="276">
        <f t="shared" si="10"/>
        <v>0</v>
      </c>
      <c r="BV19" s="276">
        <f t="shared" si="10"/>
        <v>0</v>
      </c>
      <c r="BW19" s="276">
        <f t="shared" si="10"/>
        <v>0</v>
      </c>
      <c r="BX19" s="166"/>
      <c r="BY19" s="276">
        <f t="shared" si="11"/>
        <v>0</v>
      </c>
      <c r="BZ19" s="276">
        <f t="shared" si="11"/>
        <v>0</v>
      </c>
      <c r="CA19" s="276">
        <f t="shared" si="11"/>
        <v>0</v>
      </c>
      <c r="CB19" s="276">
        <f t="shared" si="11"/>
        <v>0</v>
      </c>
      <c r="CC19" s="166"/>
      <c r="CD19" s="276">
        <f t="shared" si="12"/>
        <v>0</v>
      </c>
      <c r="CE19" s="276">
        <f t="shared" si="12"/>
        <v>0</v>
      </c>
      <c r="CF19" s="276">
        <f t="shared" si="12"/>
        <v>0</v>
      </c>
      <c r="CG19" s="276">
        <f t="shared" si="12"/>
        <v>0</v>
      </c>
      <c r="CH19" s="166"/>
      <c r="CI19" s="276">
        <f t="shared" si="13"/>
        <v>0</v>
      </c>
      <c r="CJ19" s="276">
        <f t="shared" si="13"/>
        <v>0</v>
      </c>
      <c r="CK19" s="276">
        <f t="shared" si="13"/>
        <v>0</v>
      </c>
      <c r="CL19" s="276">
        <f t="shared" si="13"/>
        <v>0</v>
      </c>
      <c r="CM19" s="166"/>
      <c r="CN19" s="276">
        <f t="shared" si="14"/>
        <v>0</v>
      </c>
      <c r="CO19" s="276">
        <f t="shared" si="14"/>
        <v>0</v>
      </c>
      <c r="CP19" s="276">
        <f t="shared" si="14"/>
        <v>0</v>
      </c>
      <c r="CQ19" s="276">
        <f t="shared" si="14"/>
        <v>0</v>
      </c>
      <c r="CR19" s="166"/>
      <c r="CS19" s="276">
        <f t="shared" si="15"/>
        <v>0</v>
      </c>
      <c r="CT19" s="276">
        <f t="shared" si="15"/>
        <v>0</v>
      </c>
      <c r="CU19" s="276">
        <f t="shared" si="15"/>
        <v>0</v>
      </c>
      <c r="CV19" s="276">
        <f t="shared" si="15"/>
        <v>0</v>
      </c>
      <c r="CW19" s="166"/>
      <c r="CX19" s="276">
        <f t="shared" si="16"/>
        <v>0</v>
      </c>
      <c r="CY19" s="276">
        <f t="shared" si="16"/>
        <v>0</v>
      </c>
      <c r="CZ19" s="276">
        <f t="shared" si="16"/>
        <v>0</v>
      </c>
      <c r="DA19" s="276">
        <f t="shared" si="16"/>
        <v>0</v>
      </c>
      <c r="DB19" s="258"/>
      <c r="DC19" s="258"/>
      <c r="DD19" s="7"/>
      <c r="DE19" s="14"/>
    </row>
    <row r="20" spans="2:109" ht="14.25" customHeight="1" x14ac:dyDescent="0.25">
      <c r="B20" s="292">
        <f t="shared" si="17"/>
        <v>12</v>
      </c>
      <c r="C20" s="293" t="s">
        <v>411</v>
      </c>
      <c r="D20" s="294"/>
      <c r="E20" s="279" t="s">
        <v>41</v>
      </c>
      <c r="F20" s="280">
        <v>3</v>
      </c>
      <c r="G20" s="281">
        <v>0</v>
      </c>
      <c r="H20" s="282">
        <v>0</v>
      </c>
      <c r="I20" s="282">
        <v>0</v>
      </c>
      <c r="J20" s="282">
        <v>15.022</v>
      </c>
      <c r="K20" s="283">
        <f t="shared" si="0"/>
        <v>15.022</v>
      </c>
      <c r="L20" s="281">
        <v>0</v>
      </c>
      <c r="M20" s="282">
        <v>0</v>
      </c>
      <c r="N20" s="282">
        <v>0</v>
      </c>
      <c r="O20" s="282">
        <v>13.784000000000001</v>
      </c>
      <c r="P20" s="283">
        <f t="shared" si="1"/>
        <v>13.784000000000001</v>
      </c>
      <c r="Q20" s="281">
        <v>0</v>
      </c>
      <c r="R20" s="282">
        <v>0</v>
      </c>
      <c r="S20" s="282">
        <v>0</v>
      </c>
      <c r="T20" s="282">
        <v>13.656000000000001</v>
      </c>
      <c r="U20" s="283">
        <f t="shared" si="2"/>
        <v>13.656000000000001</v>
      </c>
      <c r="V20" s="281">
        <v>0</v>
      </c>
      <c r="W20" s="282">
        <v>0</v>
      </c>
      <c r="X20" s="282">
        <v>0</v>
      </c>
      <c r="Y20" s="282">
        <v>13.333</v>
      </c>
      <c r="Z20" s="283">
        <f t="shared" si="3"/>
        <v>13.333</v>
      </c>
      <c r="AA20" s="281">
        <v>0</v>
      </c>
      <c r="AB20" s="282">
        <v>0</v>
      </c>
      <c r="AC20" s="282">
        <v>0</v>
      </c>
      <c r="AD20" s="282">
        <v>14.215999999999999</v>
      </c>
      <c r="AE20" s="283">
        <f t="shared" si="4"/>
        <v>14.215999999999999</v>
      </c>
      <c r="AF20" s="281">
        <v>0</v>
      </c>
      <c r="AG20" s="282">
        <v>0</v>
      </c>
      <c r="AH20" s="282">
        <v>0</v>
      </c>
      <c r="AI20" s="282">
        <v>15.045</v>
      </c>
      <c r="AJ20" s="283">
        <f t="shared" si="5"/>
        <v>15.045</v>
      </c>
      <c r="AK20" s="281">
        <v>0</v>
      </c>
      <c r="AL20" s="282">
        <v>0</v>
      </c>
      <c r="AM20" s="282">
        <v>0</v>
      </c>
      <c r="AN20" s="282">
        <v>15.288</v>
      </c>
      <c r="AO20" s="283">
        <f t="shared" si="6"/>
        <v>15.288</v>
      </c>
      <c r="AP20" s="281">
        <v>0</v>
      </c>
      <c r="AQ20" s="282">
        <v>0</v>
      </c>
      <c r="AR20" s="282">
        <v>0</v>
      </c>
      <c r="AS20" s="282">
        <v>15.53</v>
      </c>
      <c r="AT20" s="283">
        <f t="shared" si="7"/>
        <v>15.53</v>
      </c>
      <c r="AU20" s="14"/>
      <c r="AV20" s="70"/>
      <c r="AW20" s="37"/>
      <c r="AX20" s="71"/>
      <c r="AY20" s="43">
        <f t="shared" si="8"/>
        <v>0</v>
      </c>
      <c r="AZ20" s="43"/>
      <c r="BB20" s="292">
        <f t="shared" si="18"/>
        <v>12</v>
      </c>
      <c r="BC20" s="293" t="s">
        <v>411</v>
      </c>
      <c r="BD20" s="279" t="s">
        <v>41</v>
      </c>
      <c r="BE20" s="280">
        <v>3</v>
      </c>
      <c r="BF20" s="289" t="s">
        <v>412</v>
      </c>
      <c r="BG20" s="290" t="s">
        <v>413</v>
      </c>
      <c r="BH20" s="290" t="s">
        <v>414</v>
      </c>
      <c r="BI20" s="290" t="s">
        <v>415</v>
      </c>
      <c r="BJ20" s="291" t="s">
        <v>416</v>
      </c>
      <c r="BL20" s="7"/>
      <c r="BM20" s="8"/>
      <c r="BN20" s="8"/>
      <c r="BO20" s="276">
        <f t="shared" si="9"/>
        <v>0</v>
      </c>
      <c r="BP20" s="276">
        <f t="shared" si="9"/>
        <v>0</v>
      </c>
      <c r="BQ20" s="276">
        <f t="shared" si="9"/>
        <v>0</v>
      </c>
      <c r="BR20" s="276">
        <f t="shared" si="9"/>
        <v>0</v>
      </c>
      <c r="BS20" s="166"/>
      <c r="BT20" s="276">
        <f t="shared" si="10"/>
        <v>0</v>
      </c>
      <c r="BU20" s="276">
        <f t="shared" si="10"/>
        <v>0</v>
      </c>
      <c r="BV20" s="276">
        <f t="shared" si="10"/>
        <v>0</v>
      </c>
      <c r="BW20" s="276">
        <f t="shared" si="10"/>
        <v>0</v>
      </c>
      <c r="BX20" s="166"/>
      <c r="BY20" s="276">
        <f t="shared" si="11"/>
        <v>0</v>
      </c>
      <c r="BZ20" s="276">
        <f t="shared" si="11"/>
        <v>0</v>
      </c>
      <c r="CA20" s="276">
        <f t="shared" si="11"/>
        <v>0</v>
      </c>
      <c r="CB20" s="276">
        <f t="shared" si="11"/>
        <v>0</v>
      </c>
      <c r="CC20" s="166"/>
      <c r="CD20" s="276">
        <f t="shared" si="12"/>
        <v>0</v>
      </c>
      <c r="CE20" s="276">
        <f t="shared" si="12"/>
        <v>0</v>
      </c>
      <c r="CF20" s="276">
        <f t="shared" si="12"/>
        <v>0</v>
      </c>
      <c r="CG20" s="276">
        <f t="shared" si="12"/>
        <v>0</v>
      </c>
      <c r="CH20" s="166"/>
      <c r="CI20" s="276">
        <f t="shared" si="13"/>
        <v>0</v>
      </c>
      <c r="CJ20" s="276">
        <f t="shared" si="13"/>
        <v>0</v>
      </c>
      <c r="CK20" s="276">
        <f t="shared" si="13"/>
        <v>0</v>
      </c>
      <c r="CL20" s="276">
        <f t="shared" si="13"/>
        <v>0</v>
      </c>
      <c r="CM20" s="166"/>
      <c r="CN20" s="276">
        <f t="shared" si="14"/>
        <v>0</v>
      </c>
      <c r="CO20" s="276">
        <f t="shared" si="14"/>
        <v>0</v>
      </c>
      <c r="CP20" s="276">
        <f t="shared" si="14"/>
        <v>0</v>
      </c>
      <c r="CQ20" s="276">
        <f t="shared" si="14"/>
        <v>0</v>
      </c>
      <c r="CR20" s="166"/>
      <c r="CS20" s="276">
        <f t="shared" si="15"/>
        <v>0</v>
      </c>
      <c r="CT20" s="276">
        <f t="shared" si="15"/>
        <v>0</v>
      </c>
      <c r="CU20" s="276">
        <f t="shared" si="15"/>
        <v>0</v>
      </c>
      <c r="CV20" s="276">
        <f t="shared" si="15"/>
        <v>0</v>
      </c>
      <c r="CW20" s="166"/>
      <c r="CX20" s="276">
        <f t="shared" si="16"/>
        <v>0</v>
      </c>
      <c r="CY20" s="276">
        <f t="shared" si="16"/>
        <v>0</v>
      </c>
      <c r="CZ20" s="276">
        <f t="shared" si="16"/>
        <v>0</v>
      </c>
      <c r="DA20" s="276">
        <f t="shared" si="16"/>
        <v>0</v>
      </c>
      <c r="DB20" s="258"/>
      <c r="DC20" s="258"/>
      <c r="DD20" s="7"/>
      <c r="DE20" s="14"/>
    </row>
    <row r="21" spans="2:109" ht="14.25" customHeight="1" x14ac:dyDescent="0.25">
      <c r="B21" s="292">
        <f t="shared" si="17"/>
        <v>13</v>
      </c>
      <c r="C21" s="293" t="s">
        <v>417</v>
      </c>
      <c r="D21" s="294"/>
      <c r="E21" s="279" t="s">
        <v>41</v>
      </c>
      <c r="F21" s="280">
        <v>3</v>
      </c>
      <c r="G21" s="281">
        <v>0</v>
      </c>
      <c r="H21" s="282">
        <v>0</v>
      </c>
      <c r="I21" s="282">
        <v>3.444</v>
      </c>
      <c r="J21" s="282">
        <v>0.65900000000000003</v>
      </c>
      <c r="K21" s="283">
        <f t="shared" si="0"/>
        <v>4.1029999999999998</v>
      </c>
      <c r="L21" s="281">
        <v>0</v>
      </c>
      <c r="M21" s="282">
        <v>0</v>
      </c>
      <c r="N21" s="282">
        <v>2.5830000000000002</v>
      </c>
      <c r="O21" s="282">
        <v>0</v>
      </c>
      <c r="P21" s="283">
        <f t="shared" si="1"/>
        <v>2.5830000000000002</v>
      </c>
      <c r="Q21" s="281">
        <v>0</v>
      </c>
      <c r="R21" s="282">
        <v>0</v>
      </c>
      <c r="S21" s="282">
        <v>4.9009999999999998</v>
      </c>
      <c r="T21" s="282">
        <v>0</v>
      </c>
      <c r="U21" s="283">
        <f t="shared" si="2"/>
        <v>4.9009999999999998</v>
      </c>
      <c r="V21" s="281">
        <v>0</v>
      </c>
      <c r="W21" s="282">
        <v>0</v>
      </c>
      <c r="X21" s="282">
        <v>4.016</v>
      </c>
      <c r="Y21" s="282">
        <v>0</v>
      </c>
      <c r="Z21" s="283">
        <f t="shared" si="3"/>
        <v>4.016</v>
      </c>
      <c r="AA21" s="281">
        <v>0</v>
      </c>
      <c r="AB21" s="282">
        <v>0</v>
      </c>
      <c r="AC21" s="282">
        <v>7.8360000000000003</v>
      </c>
      <c r="AD21" s="282">
        <v>0</v>
      </c>
      <c r="AE21" s="283">
        <f t="shared" si="4"/>
        <v>7.8360000000000003</v>
      </c>
      <c r="AF21" s="281">
        <v>0</v>
      </c>
      <c r="AG21" s="282">
        <v>0</v>
      </c>
      <c r="AH21" s="282">
        <v>10.855</v>
      </c>
      <c r="AI21" s="282">
        <v>0</v>
      </c>
      <c r="AJ21" s="283">
        <f t="shared" si="5"/>
        <v>10.855</v>
      </c>
      <c r="AK21" s="281">
        <v>0</v>
      </c>
      <c r="AL21" s="282">
        <v>0</v>
      </c>
      <c r="AM21" s="282">
        <v>7.024</v>
      </c>
      <c r="AN21" s="282">
        <v>0</v>
      </c>
      <c r="AO21" s="283">
        <f t="shared" si="6"/>
        <v>7.024</v>
      </c>
      <c r="AP21" s="281">
        <v>0</v>
      </c>
      <c r="AQ21" s="282">
        <v>0</v>
      </c>
      <c r="AR21" s="282">
        <v>4.3179999999999996</v>
      </c>
      <c r="AS21" s="282">
        <v>0</v>
      </c>
      <c r="AT21" s="283">
        <f t="shared" si="7"/>
        <v>4.3179999999999996</v>
      </c>
      <c r="AU21" s="14"/>
      <c r="AV21" s="70"/>
      <c r="AW21" s="37"/>
      <c r="AX21" s="71"/>
      <c r="AY21" s="43">
        <f t="shared" si="8"/>
        <v>0</v>
      </c>
      <c r="AZ21" s="43"/>
      <c r="BB21" s="292">
        <f t="shared" si="18"/>
        <v>13</v>
      </c>
      <c r="BC21" s="293" t="s">
        <v>417</v>
      </c>
      <c r="BD21" s="279" t="s">
        <v>41</v>
      </c>
      <c r="BE21" s="280">
        <v>3</v>
      </c>
      <c r="BF21" s="289" t="s">
        <v>418</v>
      </c>
      <c r="BG21" s="290" t="s">
        <v>419</v>
      </c>
      <c r="BH21" s="290" t="s">
        <v>420</v>
      </c>
      <c r="BI21" s="290" t="s">
        <v>421</v>
      </c>
      <c r="BJ21" s="291" t="s">
        <v>422</v>
      </c>
      <c r="BL21" s="7"/>
      <c r="BM21" s="8"/>
      <c r="BN21" s="8"/>
      <c r="BO21" s="276">
        <f t="shared" si="9"/>
        <v>0</v>
      </c>
      <c r="BP21" s="276">
        <f t="shared" si="9"/>
        <v>0</v>
      </c>
      <c r="BQ21" s="276">
        <f t="shared" si="9"/>
        <v>0</v>
      </c>
      <c r="BR21" s="276">
        <f t="shared" si="9"/>
        <v>0</v>
      </c>
      <c r="BS21" s="166"/>
      <c r="BT21" s="276">
        <f t="shared" si="10"/>
        <v>0</v>
      </c>
      <c r="BU21" s="276">
        <f t="shared" si="10"/>
        <v>0</v>
      </c>
      <c r="BV21" s="276">
        <f t="shared" si="10"/>
        <v>0</v>
      </c>
      <c r="BW21" s="276">
        <f t="shared" si="10"/>
        <v>0</v>
      </c>
      <c r="BX21" s="166"/>
      <c r="BY21" s="276">
        <f t="shared" si="11"/>
        <v>0</v>
      </c>
      <c r="BZ21" s="276">
        <f t="shared" si="11"/>
        <v>0</v>
      </c>
      <c r="CA21" s="276">
        <f t="shared" si="11"/>
        <v>0</v>
      </c>
      <c r="CB21" s="276">
        <f t="shared" si="11"/>
        <v>0</v>
      </c>
      <c r="CC21" s="166"/>
      <c r="CD21" s="276">
        <f t="shared" si="12"/>
        <v>0</v>
      </c>
      <c r="CE21" s="276">
        <f t="shared" si="12"/>
        <v>0</v>
      </c>
      <c r="CF21" s="276">
        <f t="shared" si="12"/>
        <v>0</v>
      </c>
      <c r="CG21" s="276">
        <f t="shared" si="12"/>
        <v>0</v>
      </c>
      <c r="CH21" s="166"/>
      <c r="CI21" s="276">
        <f t="shared" si="13"/>
        <v>0</v>
      </c>
      <c r="CJ21" s="276">
        <f t="shared" si="13"/>
        <v>0</v>
      </c>
      <c r="CK21" s="276">
        <f t="shared" si="13"/>
        <v>0</v>
      </c>
      <c r="CL21" s="276">
        <f t="shared" si="13"/>
        <v>0</v>
      </c>
      <c r="CM21" s="166"/>
      <c r="CN21" s="276">
        <f t="shared" si="14"/>
        <v>0</v>
      </c>
      <c r="CO21" s="276">
        <f t="shared" si="14"/>
        <v>0</v>
      </c>
      <c r="CP21" s="276">
        <f t="shared" si="14"/>
        <v>0</v>
      </c>
      <c r="CQ21" s="276">
        <f t="shared" si="14"/>
        <v>0</v>
      </c>
      <c r="CR21" s="166"/>
      <c r="CS21" s="276">
        <f t="shared" si="15"/>
        <v>0</v>
      </c>
      <c r="CT21" s="276">
        <f t="shared" si="15"/>
        <v>0</v>
      </c>
      <c r="CU21" s="276">
        <f t="shared" si="15"/>
        <v>0</v>
      </c>
      <c r="CV21" s="276">
        <f t="shared" si="15"/>
        <v>0</v>
      </c>
      <c r="CW21" s="166"/>
      <c r="CX21" s="276">
        <f t="shared" si="16"/>
        <v>0</v>
      </c>
      <c r="CY21" s="276">
        <f t="shared" si="16"/>
        <v>0</v>
      </c>
      <c r="CZ21" s="276">
        <f t="shared" si="16"/>
        <v>0</v>
      </c>
      <c r="DA21" s="276">
        <f t="shared" si="16"/>
        <v>0</v>
      </c>
      <c r="DB21" s="258"/>
      <c r="DC21" s="258"/>
      <c r="DD21" s="7"/>
      <c r="DE21" s="14"/>
    </row>
    <row r="22" spans="2:109" ht="14.25" customHeight="1" x14ac:dyDescent="0.25">
      <c r="B22" s="292">
        <f t="shared" si="17"/>
        <v>14</v>
      </c>
      <c r="C22" s="293" t="s">
        <v>423</v>
      </c>
      <c r="D22" s="295"/>
      <c r="E22" s="279" t="s">
        <v>41</v>
      </c>
      <c r="F22" s="280">
        <v>3</v>
      </c>
      <c r="G22" s="281">
        <v>19.427</v>
      </c>
      <c r="H22" s="282">
        <v>41.36</v>
      </c>
      <c r="I22" s="282">
        <v>22.657</v>
      </c>
      <c r="J22" s="282">
        <v>17.116</v>
      </c>
      <c r="K22" s="283">
        <f t="shared" si="0"/>
        <v>100.56</v>
      </c>
      <c r="L22" s="281">
        <v>8.7070000000000007</v>
      </c>
      <c r="M22" s="282">
        <v>17.091999999999999</v>
      </c>
      <c r="N22" s="282">
        <v>49.954000000000001</v>
      </c>
      <c r="O22" s="282">
        <v>48.497999999999998</v>
      </c>
      <c r="P22" s="283">
        <f t="shared" si="1"/>
        <v>124.251</v>
      </c>
      <c r="Q22" s="281">
        <v>5.5750000000000002</v>
      </c>
      <c r="R22" s="800">
        <v>13.135999999999999</v>
      </c>
      <c r="S22" s="800">
        <v>45.262</v>
      </c>
      <c r="T22" s="800">
        <v>44.139000000000003</v>
      </c>
      <c r="U22" s="283">
        <f t="shared" si="2"/>
        <v>108.11199999999999</v>
      </c>
      <c r="V22" s="281">
        <v>0.3</v>
      </c>
      <c r="W22" s="282">
        <v>0</v>
      </c>
      <c r="X22" s="282">
        <v>12.157999999999999</v>
      </c>
      <c r="Y22" s="282">
        <v>13.94</v>
      </c>
      <c r="Z22" s="283">
        <f t="shared" si="3"/>
        <v>26.398</v>
      </c>
      <c r="AA22" s="281">
        <v>0.3</v>
      </c>
      <c r="AB22" s="282">
        <v>0</v>
      </c>
      <c r="AC22" s="282">
        <v>12.898</v>
      </c>
      <c r="AD22" s="282">
        <v>14.683</v>
      </c>
      <c r="AE22" s="283">
        <f t="shared" si="4"/>
        <v>27.881</v>
      </c>
      <c r="AF22" s="281">
        <v>0.3</v>
      </c>
      <c r="AG22" s="282">
        <v>0</v>
      </c>
      <c r="AH22" s="282">
        <v>13.129</v>
      </c>
      <c r="AI22" s="282">
        <v>13.429</v>
      </c>
      <c r="AJ22" s="283">
        <f t="shared" si="5"/>
        <v>26.858000000000001</v>
      </c>
      <c r="AK22" s="281">
        <v>0.3</v>
      </c>
      <c r="AL22" s="282">
        <v>0</v>
      </c>
      <c r="AM22" s="282">
        <v>13.68</v>
      </c>
      <c r="AN22" s="282">
        <v>13.993</v>
      </c>
      <c r="AO22" s="283">
        <f t="shared" si="6"/>
        <v>27.972999999999999</v>
      </c>
      <c r="AP22" s="281">
        <v>0.3</v>
      </c>
      <c r="AQ22" s="282">
        <v>0</v>
      </c>
      <c r="AR22" s="282">
        <v>12.846</v>
      </c>
      <c r="AS22" s="282">
        <v>13.14</v>
      </c>
      <c r="AT22" s="283">
        <f t="shared" si="7"/>
        <v>26.286000000000001</v>
      </c>
      <c r="AU22" s="284"/>
      <c r="AV22" s="296"/>
      <c r="AW22" s="297"/>
      <c r="AX22" s="298"/>
      <c r="AY22" s="43">
        <f t="shared" si="8"/>
        <v>0</v>
      </c>
      <c r="AZ22" s="43"/>
      <c r="BB22" s="292">
        <f t="shared" si="18"/>
        <v>14</v>
      </c>
      <c r="BC22" s="293" t="s">
        <v>423</v>
      </c>
      <c r="BD22" s="279" t="s">
        <v>41</v>
      </c>
      <c r="BE22" s="280">
        <v>3</v>
      </c>
      <c r="BF22" s="289" t="s">
        <v>424</v>
      </c>
      <c r="BG22" s="290" t="s">
        <v>425</v>
      </c>
      <c r="BH22" s="290" t="s">
        <v>426</v>
      </c>
      <c r="BI22" s="290" t="s">
        <v>427</v>
      </c>
      <c r="BJ22" s="291" t="s">
        <v>428</v>
      </c>
      <c r="BL22" s="7"/>
      <c r="BM22" s="8"/>
      <c r="BN22" s="8"/>
      <c r="BO22" s="276">
        <f t="shared" si="9"/>
        <v>0</v>
      </c>
      <c r="BP22" s="276">
        <f t="shared" si="9"/>
        <v>0</v>
      </c>
      <c r="BQ22" s="276">
        <f t="shared" si="9"/>
        <v>0</v>
      </c>
      <c r="BR22" s="276">
        <f t="shared" si="9"/>
        <v>0</v>
      </c>
      <c r="BS22" s="166"/>
      <c r="BT22" s="276">
        <f t="shared" si="10"/>
        <v>0</v>
      </c>
      <c r="BU22" s="276">
        <f t="shared" si="10"/>
        <v>0</v>
      </c>
      <c r="BV22" s="276">
        <f t="shared" si="10"/>
        <v>0</v>
      </c>
      <c r="BW22" s="276">
        <f t="shared" si="10"/>
        <v>0</v>
      </c>
      <c r="BX22" s="166"/>
      <c r="BY22" s="276">
        <f t="shared" si="11"/>
        <v>0</v>
      </c>
      <c r="BZ22" s="276">
        <f t="shared" si="11"/>
        <v>0</v>
      </c>
      <c r="CA22" s="276">
        <f t="shared" si="11"/>
        <v>0</v>
      </c>
      <c r="CB22" s="276">
        <f t="shared" si="11"/>
        <v>0</v>
      </c>
      <c r="CC22" s="166"/>
      <c r="CD22" s="276">
        <f t="shared" si="12"/>
        <v>0</v>
      </c>
      <c r="CE22" s="276">
        <f t="shared" si="12"/>
        <v>0</v>
      </c>
      <c r="CF22" s="276">
        <f t="shared" si="12"/>
        <v>0</v>
      </c>
      <c r="CG22" s="276">
        <f t="shared" si="12"/>
        <v>0</v>
      </c>
      <c r="CH22" s="166"/>
      <c r="CI22" s="276">
        <f t="shared" si="13"/>
        <v>0</v>
      </c>
      <c r="CJ22" s="276">
        <f t="shared" si="13"/>
        <v>0</v>
      </c>
      <c r="CK22" s="276">
        <f t="shared" si="13"/>
        <v>0</v>
      </c>
      <c r="CL22" s="276">
        <f t="shared" si="13"/>
        <v>0</v>
      </c>
      <c r="CM22" s="166"/>
      <c r="CN22" s="276">
        <f t="shared" si="14"/>
        <v>0</v>
      </c>
      <c r="CO22" s="276">
        <f t="shared" si="14"/>
        <v>0</v>
      </c>
      <c r="CP22" s="276">
        <f t="shared" si="14"/>
        <v>0</v>
      </c>
      <c r="CQ22" s="276">
        <f t="shared" si="14"/>
        <v>0</v>
      </c>
      <c r="CR22" s="166"/>
      <c r="CS22" s="276">
        <f t="shared" si="15"/>
        <v>0</v>
      </c>
      <c r="CT22" s="276">
        <f t="shared" si="15"/>
        <v>0</v>
      </c>
      <c r="CU22" s="276">
        <f t="shared" si="15"/>
        <v>0</v>
      </c>
      <c r="CV22" s="276">
        <f t="shared" si="15"/>
        <v>0</v>
      </c>
      <c r="CW22" s="166"/>
      <c r="CX22" s="276">
        <f t="shared" si="16"/>
        <v>0</v>
      </c>
      <c r="CY22" s="276">
        <f t="shared" si="16"/>
        <v>0</v>
      </c>
      <c r="CZ22" s="276">
        <f t="shared" si="16"/>
        <v>0</v>
      </c>
      <c r="DA22" s="276">
        <f t="shared" si="16"/>
        <v>0</v>
      </c>
      <c r="DB22" s="258"/>
      <c r="DC22" s="258"/>
      <c r="DD22" s="7"/>
      <c r="DE22" s="14"/>
    </row>
    <row r="23" spans="2:109" s="288" customFormat="1" ht="14.25" customHeight="1" x14ac:dyDescent="0.25">
      <c r="B23" s="292">
        <f t="shared" si="17"/>
        <v>15</v>
      </c>
      <c r="C23" s="293" t="s">
        <v>429</v>
      </c>
      <c r="D23" s="295"/>
      <c r="E23" s="279" t="s">
        <v>41</v>
      </c>
      <c r="F23" s="280">
        <v>3</v>
      </c>
      <c r="G23" s="281">
        <v>0.96299999999999997</v>
      </c>
      <c r="H23" s="282">
        <v>0.17</v>
      </c>
      <c r="I23" s="282">
        <v>6.95</v>
      </c>
      <c r="J23" s="282">
        <v>1.6319999999999999</v>
      </c>
      <c r="K23" s="283">
        <f t="shared" si="0"/>
        <v>9.7149999999999999</v>
      </c>
      <c r="L23" s="281">
        <v>3.2850000000000001</v>
      </c>
      <c r="M23" s="282">
        <v>1.6020000000000001</v>
      </c>
      <c r="N23" s="282">
        <v>11.287000000000001</v>
      </c>
      <c r="O23" s="282">
        <v>4.6470000000000002</v>
      </c>
      <c r="P23" s="283">
        <f t="shared" si="1"/>
        <v>20.820999999999998</v>
      </c>
      <c r="Q23" s="281">
        <v>2.46</v>
      </c>
      <c r="R23" s="282">
        <v>1.1990000000000001</v>
      </c>
      <c r="S23" s="282">
        <v>8.452</v>
      </c>
      <c r="T23" s="282">
        <v>3.48</v>
      </c>
      <c r="U23" s="283">
        <f t="shared" si="2"/>
        <v>15.591000000000001</v>
      </c>
      <c r="V23" s="281">
        <v>2.3929999999999998</v>
      </c>
      <c r="W23" s="282">
        <v>1.2090000000000001</v>
      </c>
      <c r="X23" s="282">
        <v>8.5169999999999995</v>
      </c>
      <c r="Y23" s="282">
        <v>3.5070000000000001</v>
      </c>
      <c r="Z23" s="283">
        <f t="shared" si="3"/>
        <v>15.625999999999999</v>
      </c>
      <c r="AA23" s="281">
        <v>2.7869999999999999</v>
      </c>
      <c r="AB23" s="282">
        <v>1.407</v>
      </c>
      <c r="AC23" s="282">
        <v>9.9160000000000004</v>
      </c>
      <c r="AD23" s="282">
        <v>4.0830000000000002</v>
      </c>
      <c r="AE23" s="283">
        <f t="shared" si="4"/>
        <v>18.192999999999998</v>
      </c>
      <c r="AF23" s="281">
        <v>2.3929999999999998</v>
      </c>
      <c r="AG23" s="282">
        <v>1.2090000000000001</v>
      </c>
      <c r="AH23" s="282">
        <v>8.5169999999999995</v>
      </c>
      <c r="AI23" s="282">
        <v>3.5070000000000001</v>
      </c>
      <c r="AJ23" s="283">
        <f t="shared" si="5"/>
        <v>15.625999999999999</v>
      </c>
      <c r="AK23" s="281">
        <v>1.214</v>
      </c>
      <c r="AL23" s="282">
        <v>0.61299999999999999</v>
      </c>
      <c r="AM23" s="282">
        <v>4.3220000000000001</v>
      </c>
      <c r="AN23" s="282">
        <v>1.7789999999999999</v>
      </c>
      <c r="AO23" s="283">
        <f t="shared" si="6"/>
        <v>7.9279999999999999</v>
      </c>
      <c r="AP23" s="281">
        <v>1.214</v>
      </c>
      <c r="AQ23" s="282">
        <v>0.61299999999999999</v>
      </c>
      <c r="AR23" s="282">
        <v>4.3220000000000001</v>
      </c>
      <c r="AS23" s="282">
        <v>1.7789999999999999</v>
      </c>
      <c r="AT23" s="283">
        <f t="shared" si="7"/>
        <v>7.9279999999999999</v>
      </c>
      <c r="AU23" s="284"/>
      <c r="AV23" s="296"/>
      <c r="AW23" s="297"/>
      <c r="AX23" s="298"/>
      <c r="AY23" s="43">
        <f t="shared" si="8"/>
        <v>0</v>
      </c>
      <c r="AZ23" s="43"/>
      <c r="BB23" s="292">
        <f t="shared" si="18"/>
        <v>15</v>
      </c>
      <c r="BC23" s="293" t="s">
        <v>429</v>
      </c>
      <c r="BD23" s="279" t="s">
        <v>41</v>
      </c>
      <c r="BE23" s="280">
        <v>3</v>
      </c>
      <c r="BF23" s="289" t="s">
        <v>430</v>
      </c>
      <c r="BG23" s="290" t="s">
        <v>431</v>
      </c>
      <c r="BH23" s="290" t="s">
        <v>432</v>
      </c>
      <c r="BI23" s="290" t="s">
        <v>433</v>
      </c>
      <c r="BJ23" s="291" t="s">
        <v>434</v>
      </c>
      <c r="BL23" s="7"/>
      <c r="BM23" s="8"/>
      <c r="BN23" s="8"/>
      <c r="BO23" s="276">
        <f t="shared" si="9"/>
        <v>0</v>
      </c>
      <c r="BP23" s="276">
        <f t="shared" si="9"/>
        <v>0</v>
      </c>
      <c r="BQ23" s="276">
        <f t="shared" si="9"/>
        <v>0</v>
      </c>
      <c r="BR23" s="276">
        <f t="shared" si="9"/>
        <v>0</v>
      </c>
      <c r="BS23" s="166"/>
      <c r="BT23" s="276">
        <f t="shared" si="10"/>
        <v>0</v>
      </c>
      <c r="BU23" s="276">
        <f t="shared" si="10"/>
        <v>0</v>
      </c>
      <c r="BV23" s="276">
        <f t="shared" si="10"/>
        <v>0</v>
      </c>
      <c r="BW23" s="276">
        <f t="shared" si="10"/>
        <v>0</v>
      </c>
      <c r="BX23" s="166"/>
      <c r="BY23" s="276">
        <f t="shared" si="11"/>
        <v>0</v>
      </c>
      <c r="BZ23" s="276">
        <f t="shared" si="11"/>
        <v>0</v>
      </c>
      <c r="CA23" s="276">
        <f t="shared" si="11"/>
        <v>0</v>
      </c>
      <c r="CB23" s="276">
        <f t="shared" si="11"/>
        <v>0</v>
      </c>
      <c r="CC23" s="166"/>
      <c r="CD23" s="276">
        <f t="shared" si="12"/>
        <v>0</v>
      </c>
      <c r="CE23" s="276">
        <f t="shared" si="12"/>
        <v>0</v>
      </c>
      <c r="CF23" s="276">
        <f t="shared" si="12"/>
        <v>0</v>
      </c>
      <c r="CG23" s="276">
        <f t="shared" si="12"/>
        <v>0</v>
      </c>
      <c r="CH23" s="166"/>
      <c r="CI23" s="276">
        <f t="shared" si="13"/>
        <v>0</v>
      </c>
      <c r="CJ23" s="276">
        <f t="shared" si="13"/>
        <v>0</v>
      </c>
      <c r="CK23" s="276">
        <f t="shared" si="13"/>
        <v>0</v>
      </c>
      <c r="CL23" s="276">
        <f t="shared" si="13"/>
        <v>0</v>
      </c>
      <c r="CM23" s="166"/>
      <c r="CN23" s="276">
        <f t="shared" si="14"/>
        <v>0</v>
      </c>
      <c r="CO23" s="276">
        <f t="shared" si="14"/>
        <v>0</v>
      </c>
      <c r="CP23" s="276">
        <f t="shared" si="14"/>
        <v>0</v>
      </c>
      <c r="CQ23" s="276">
        <f t="shared" si="14"/>
        <v>0</v>
      </c>
      <c r="CR23" s="166"/>
      <c r="CS23" s="276">
        <f t="shared" si="15"/>
        <v>0</v>
      </c>
      <c r="CT23" s="276">
        <f t="shared" si="15"/>
        <v>0</v>
      </c>
      <c r="CU23" s="276">
        <f t="shared" si="15"/>
        <v>0</v>
      </c>
      <c r="CV23" s="276">
        <f t="shared" si="15"/>
        <v>0</v>
      </c>
      <c r="CW23" s="166"/>
      <c r="CX23" s="276">
        <f t="shared" si="16"/>
        <v>0</v>
      </c>
      <c r="CY23" s="276">
        <f t="shared" si="16"/>
        <v>0</v>
      </c>
      <c r="CZ23" s="276">
        <f t="shared" si="16"/>
        <v>0</v>
      </c>
      <c r="DA23" s="276">
        <f t="shared" si="16"/>
        <v>0</v>
      </c>
      <c r="DB23" s="258"/>
      <c r="DC23" s="258"/>
      <c r="DD23" s="7"/>
      <c r="DE23" s="14"/>
    </row>
    <row r="24" spans="2:109" s="288" customFormat="1" ht="14.25" customHeight="1" x14ac:dyDescent="0.25">
      <c r="B24" s="292">
        <f t="shared" si="17"/>
        <v>16</v>
      </c>
      <c r="C24" s="293" t="s">
        <v>435</v>
      </c>
      <c r="D24" s="295"/>
      <c r="E24" s="279" t="s">
        <v>41</v>
      </c>
      <c r="F24" s="280">
        <v>3</v>
      </c>
      <c r="G24" s="281">
        <v>0</v>
      </c>
      <c r="H24" s="282">
        <v>0</v>
      </c>
      <c r="I24" s="282">
        <v>0</v>
      </c>
      <c r="J24" s="282">
        <v>0</v>
      </c>
      <c r="K24" s="283">
        <f t="shared" si="0"/>
        <v>0</v>
      </c>
      <c r="L24" s="281">
        <v>0</v>
      </c>
      <c r="M24" s="282">
        <v>0</v>
      </c>
      <c r="N24" s="282">
        <v>0</v>
      </c>
      <c r="O24" s="282">
        <v>0</v>
      </c>
      <c r="P24" s="283">
        <f t="shared" si="1"/>
        <v>0</v>
      </c>
      <c r="Q24" s="281">
        <v>0</v>
      </c>
      <c r="R24" s="282">
        <v>0</v>
      </c>
      <c r="S24" s="282">
        <v>0</v>
      </c>
      <c r="T24" s="282">
        <v>0</v>
      </c>
      <c r="U24" s="283">
        <f t="shared" si="2"/>
        <v>0</v>
      </c>
      <c r="V24" s="281">
        <v>0</v>
      </c>
      <c r="W24" s="282">
        <v>0</v>
      </c>
      <c r="X24" s="282">
        <v>0</v>
      </c>
      <c r="Y24" s="282">
        <v>0</v>
      </c>
      <c r="Z24" s="283">
        <f t="shared" si="3"/>
        <v>0</v>
      </c>
      <c r="AA24" s="281">
        <v>0</v>
      </c>
      <c r="AB24" s="282">
        <v>0</v>
      </c>
      <c r="AC24" s="282">
        <v>0</v>
      </c>
      <c r="AD24" s="282">
        <v>0</v>
      </c>
      <c r="AE24" s="283">
        <f t="shared" si="4"/>
        <v>0</v>
      </c>
      <c r="AF24" s="281">
        <v>0</v>
      </c>
      <c r="AG24" s="282">
        <v>0</v>
      </c>
      <c r="AH24" s="282">
        <v>0</v>
      </c>
      <c r="AI24" s="282">
        <v>0</v>
      </c>
      <c r="AJ24" s="283">
        <f t="shared" si="5"/>
        <v>0</v>
      </c>
      <c r="AK24" s="281">
        <v>0</v>
      </c>
      <c r="AL24" s="282">
        <v>0</v>
      </c>
      <c r="AM24" s="282">
        <v>0</v>
      </c>
      <c r="AN24" s="282">
        <v>0</v>
      </c>
      <c r="AO24" s="283">
        <f t="shared" si="6"/>
        <v>0</v>
      </c>
      <c r="AP24" s="281">
        <v>0</v>
      </c>
      <c r="AQ24" s="282">
        <v>0</v>
      </c>
      <c r="AR24" s="282">
        <v>0</v>
      </c>
      <c r="AS24" s="282">
        <v>0</v>
      </c>
      <c r="AT24" s="283">
        <f t="shared" si="7"/>
        <v>0</v>
      </c>
      <c r="AU24" s="284"/>
      <c r="AV24" s="296"/>
      <c r="AW24" s="297"/>
      <c r="AX24" s="298"/>
      <c r="AY24" s="43">
        <f t="shared" si="8"/>
        <v>0</v>
      </c>
      <c r="AZ24" s="43"/>
      <c r="BB24" s="292">
        <f t="shared" si="18"/>
        <v>16</v>
      </c>
      <c r="BC24" s="293" t="s">
        <v>435</v>
      </c>
      <c r="BD24" s="279" t="s">
        <v>41</v>
      </c>
      <c r="BE24" s="280">
        <v>3</v>
      </c>
      <c r="BF24" s="289" t="s">
        <v>436</v>
      </c>
      <c r="BG24" s="290" t="s">
        <v>437</v>
      </c>
      <c r="BH24" s="290" t="s">
        <v>438</v>
      </c>
      <c r="BI24" s="290" t="s">
        <v>439</v>
      </c>
      <c r="BJ24" s="291" t="s">
        <v>440</v>
      </c>
      <c r="BL24" s="7"/>
      <c r="BM24" s="8"/>
      <c r="BN24" s="8"/>
      <c r="BO24" s="276">
        <f t="shared" si="9"/>
        <v>0</v>
      </c>
      <c r="BP24" s="276">
        <f t="shared" si="9"/>
        <v>0</v>
      </c>
      <c r="BQ24" s="276">
        <f t="shared" si="9"/>
        <v>0</v>
      </c>
      <c r="BR24" s="276">
        <f t="shared" si="9"/>
        <v>0</v>
      </c>
      <c r="BS24" s="166"/>
      <c r="BT24" s="276">
        <f t="shared" si="10"/>
        <v>0</v>
      </c>
      <c r="BU24" s="276">
        <f t="shared" si="10"/>
        <v>0</v>
      </c>
      <c r="BV24" s="276">
        <f t="shared" si="10"/>
        <v>0</v>
      </c>
      <c r="BW24" s="276">
        <f t="shared" si="10"/>
        <v>0</v>
      </c>
      <c r="BX24" s="166"/>
      <c r="BY24" s="276">
        <f t="shared" si="11"/>
        <v>0</v>
      </c>
      <c r="BZ24" s="276">
        <f t="shared" si="11"/>
        <v>0</v>
      </c>
      <c r="CA24" s="276">
        <f t="shared" si="11"/>
        <v>0</v>
      </c>
      <c r="CB24" s="276">
        <f t="shared" si="11"/>
        <v>0</v>
      </c>
      <c r="CC24" s="166"/>
      <c r="CD24" s="276">
        <f t="shared" si="12"/>
        <v>0</v>
      </c>
      <c r="CE24" s="276">
        <f t="shared" si="12"/>
        <v>0</v>
      </c>
      <c r="CF24" s="276">
        <f t="shared" si="12"/>
        <v>0</v>
      </c>
      <c r="CG24" s="276">
        <f t="shared" si="12"/>
        <v>0</v>
      </c>
      <c r="CH24" s="166"/>
      <c r="CI24" s="276">
        <f t="shared" si="13"/>
        <v>0</v>
      </c>
      <c r="CJ24" s="276">
        <f t="shared" si="13"/>
        <v>0</v>
      </c>
      <c r="CK24" s="276">
        <f t="shared" si="13"/>
        <v>0</v>
      </c>
      <c r="CL24" s="276">
        <f t="shared" si="13"/>
        <v>0</v>
      </c>
      <c r="CM24" s="166"/>
      <c r="CN24" s="276">
        <f t="shared" si="14"/>
        <v>0</v>
      </c>
      <c r="CO24" s="276">
        <f t="shared" si="14"/>
        <v>0</v>
      </c>
      <c r="CP24" s="276">
        <f t="shared" si="14"/>
        <v>0</v>
      </c>
      <c r="CQ24" s="276">
        <f t="shared" si="14"/>
        <v>0</v>
      </c>
      <c r="CR24" s="166"/>
      <c r="CS24" s="276">
        <f t="shared" si="15"/>
        <v>0</v>
      </c>
      <c r="CT24" s="276">
        <f t="shared" si="15"/>
        <v>0</v>
      </c>
      <c r="CU24" s="276">
        <f t="shared" si="15"/>
        <v>0</v>
      </c>
      <c r="CV24" s="276">
        <f t="shared" si="15"/>
        <v>0</v>
      </c>
      <c r="CW24" s="166"/>
      <c r="CX24" s="276">
        <f t="shared" si="16"/>
        <v>0</v>
      </c>
      <c r="CY24" s="276">
        <f t="shared" si="16"/>
        <v>0</v>
      </c>
      <c r="CZ24" s="276">
        <f t="shared" si="16"/>
        <v>0</v>
      </c>
      <c r="DA24" s="276">
        <f t="shared" si="16"/>
        <v>0</v>
      </c>
      <c r="DB24" s="258"/>
      <c r="DC24" s="258"/>
      <c r="DD24" s="7"/>
      <c r="DE24" s="14"/>
    </row>
    <row r="25" spans="2:109" s="288" customFormat="1" ht="14.25" customHeight="1" x14ac:dyDescent="0.25">
      <c r="B25" s="292">
        <f t="shared" si="17"/>
        <v>17</v>
      </c>
      <c r="C25" s="293" t="s">
        <v>441</v>
      </c>
      <c r="D25" s="295"/>
      <c r="E25" s="279" t="s">
        <v>41</v>
      </c>
      <c r="F25" s="280">
        <v>3</v>
      </c>
      <c r="G25" s="281">
        <v>0</v>
      </c>
      <c r="H25" s="282">
        <v>0</v>
      </c>
      <c r="I25" s="282">
        <v>0</v>
      </c>
      <c r="J25" s="282">
        <v>0</v>
      </c>
      <c r="K25" s="283">
        <f t="shared" si="0"/>
        <v>0</v>
      </c>
      <c r="L25" s="281">
        <v>0</v>
      </c>
      <c r="M25" s="282">
        <v>0</v>
      </c>
      <c r="N25" s="282">
        <v>0</v>
      </c>
      <c r="O25" s="282">
        <v>0</v>
      </c>
      <c r="P25" s="283">
        <f t="shared" si="1"/>
        <v>0</v>
      </c>
      <c r="Q25" s="281">
        <v>0</v>
      </c>
      <c r="R25" s="282">
        <v>0</v>
      </c>
      <c r="S25" s="282">
        <v>0</v>
      </c>
      <c r="T25" s="282">
        <v>0</v>
      </c>
      <c r="U25" s="283">
        <f t="shared" si="2"/>
        <v>0</v>
      </c>
      <c r="V25" s="281">
        <v>0</v>
      </c>
      <c r="W25" s="282">
        <v>0</v>
      </c>
      <c r="X25" s="282">
        <v>0</v>
      </c>
      <c r="Y25" s="282">
        <v>0</v>
      </c>
      <c r="Z25" s="283">
        <f t="shared" si="3"/>
        <v>0</v>
      </c>
      <c r="AA25" s="281">
        <v>0</v>
      </c>
      <c r="AB25" s="282">
        <v>0</v>
      </c>
      <c r="AC25" s="282">
        <v>0</v>
      </c>
      <c r="AD25" s="282">
        <v>0</v>
      </c>
      <c r="AE25" s="283">
        <f t="shared" si="4"/>
        <v>0</v>
      </c>
      <c r="AF25" s="281">
        <v>0</v>
      </c>
      <c r="AG25" s="282">
        <v>0</v>
      </c>
      <c r="AH25" s="282">
        <v>0</v>
      </c>
      <c r="AI25" s="282">
        <v>0</v>
      </c>
      <c r="AJ25" s="283">
        <f t="shared" si="5"/>
        <v>0</v>
      </c>
      <c r="AK25" s="281">
        <v>0</v>
      </c>
      <c r="AL25" s="282">
        <v>0</v>
      </c>
      <c r="AM25" s="282">
        <v>0</v>
      </c>
      <c r="AN25" s="282">
        <v>0</v>
      </c>
      <c r="AO25" s="283">
        <f t="shared" si="6"/>
        <v>0</v>
      </c>
      <c r="AP25" s="281">
        <v>0</v>
      </c>
      <c r="AQ25" s="282">
        <v>0</v>
      </c>
      <c r="AR25" s="282">
        <v>0</v>
      </c>
      <c r="AS25" s="282">
        <v>0</v>
      </c>
      <c r="AT25" s="283">
        <f t="shared" si="7"/>
        <v>0</v>
      </c>
      <c r="AU25" s="284"/>
      <c r="AV25" s="296"/>
      <c r="AW25" s="297"/>
      <c r="AX25" s="298"/>
      <c r="AY25" s="43">
        <f t="shared" si="8"/>
        <v>0</v>
      </c>
      <c r="AZ25" s="43"/>
      <c r="BB25" s="292">
        <f t="shared" si="18"/>
        <v>17</v>
      </c>
      <c r="BC25" s="293" t="s">
        <v>441</v>
      </c>
      <c r="BD25" s="279" t="s">
        <v>41</v>
      </c>
      <c r="BE25" s="280">
        <v>3</v>
      </c>
      <c r="BF25" s="289" t="s">
        <v>442</v>
      </c>
      <c r="BG25" s="290" t="s">
        <v>443</v>
      </c>
      <c r="BH25" s="290" t="s">
        <v>444</v>
      </c>
      <c r="BI25" s="290" t="s">
        <v>445</v>
      </c>
      <c r="BJ25" s="291" t="s">
        <v>446</v>
      </c>
      <c r="BL25" s="7"/>
      <c r="BM25" s="8"/>
      <c r="BN25" s="8"/>
      <c r="BO25" s="276">
        <f t="shared" si="9"/>
        <v>0</v>
      </c>
      <c r="BP25" s="276">
        <f t="shared" si="9"/>
        <v>0</v>
      </c>
      <c r="BQ25" s="276">
        <f t="shared" si="9"/>
        <v>0</v>
      </c>
      <c r="BR25" s="276">
        <f t="shared" si="9"/>
        <v>0</v>
      </c>
      <c r="BS25" s="166"/>
      <c r="BT25" s="276">
        <f t="shared" si="10"/>
        <v>0</v>
      </c>
      <c r="BU25" s="276">
        <f t="shared" si="10"/>
        <v>0</v>
      </c>
      <c r="BV25" s="276">
        <f t="shared" si="10"/>
        <v>0</v>
      </c>
      <c r="BW25" s="276">
        <f t="shared" si="10"/>
        <v>0</v>
      </c>
      <c r="BX25" s="166"/>
      <c r="BY25" s="276">
        <f t="shared" si="11"/>
        <v>0</v>
      </c>
      <c r="BZ25" s="276">
        <f t="shared" si="11"/>
        <v>0</v>
      </c>
      <c r="CA25" s="276">
        <f t="shared" si="11"/>
        <v>0</v>
      </c>
      <c r="CB25" s="276">
        <f t="shared" si="11"/>
        <v>0</v>
      </c>
      <c r="CC25" s="166"/>
      <c r="CD25" s="276">
        <f t="shared" si="12"/>
        <v>0</v>
      </c>
      <c r="CE25" s="276">
        <f t="shared" si="12"/>
        <v>0</v>
      </c>
      <c r="CF25" s="276">
        <f t="shared" si="12"/>
        <v>0</v>
      </c>
      <c r="CG25" s="276">
        <f t="shared" si="12"/>
        <v>0</v>
      </c>
      <c r="CH25" s="166"/>
      <c r="CI25" s="276">
        <f t="shared" si="13"/>
        <v>0</v>
      </c>
      <c r="CJ25" s="276">
        <f t="shared" si="13"/>
        <v>0</v>
      </c>
      <c r="CK25" s="276">
        <f t="shared" si="13"/>
        <v>0</v>
      </c>
      <c r="CL25" s="276">
        <f t="shared" si="13"/>
        <v>0</v>
      </c>
      <c r="CM25" s="166"/>
      <c r="CN25" s="276">
        <f t="shared" si="14"/>
        <v>0</v>
      </c>
      <c r="CO25" s="276">
        <f t="shared" si="14"/>
        <v>0</v>
      </c>
      <c r="CP25" s="276">
        <f t="shared" si="14"/>
        <v>0</v>
      </c>
      <c r="CQ25" s="276">
        <f t="shared" si="14"/>
        <v>0</v>
      </c>
      <c r="CR25" s="166"/>
      <c r="CS25" s="276">
        <f t="shared" si="15"/>
        <v>0</v>
      </c>
      <c r="CT25" s="276">
        <f t="shared" si="15"/>
        <v>0</v>
      </c>
      <c r="CU25" s="276">
        <f t="shared" si="15"/>
        <v>0</v>
      </c>
      <c r="CV25" s="276">
        <f t="shared" si="15"/>
        <v>0</v>
      </c>
      <c r="CW25" s="166"/>
      <c r="CX25" s="276">
        <f t="shared" si="16"/>
        <v>0</v>
      </c>
      <c r="CY25" s="276">
        <f t="shared" si="16"/>
        <v>0</v>
      </c>
      <c r="CZ25" s="276">
        <f t="shared" si="16"/>
        <v>0</v>
      </c>
      <c r="DA25" s="276">
        <f t="shared" si="16"/>
        <v>0</v>
      </c>
      <c r="DB25" s="258"/>
      <c r="DC25" s="258"/>
      <c r="DD25" s="7"/>
      <c r="DE25" s="14"/>
    </row>
    <row r="26" spans="2:109" ht="14.25" customHeight="1" x14ac:dyDescent="0.25">
      <c r="B26" s="292">
        <f t="shared" si="17"/>
        <v>18</v>
      </c>
      <c r="C26" s="293" t="s">
        <v>447</v>
      </c>
      <c r="D26" s="294"/>
      <c r="E26" s="279" t="s">
        <v>41</v>
      </c>
      <c r="F26" s="280">
        <v>3</v>
      </c>
      <c r="G26" s="281">
        <v>0</v>
      </c>
      <c r="H26" s="282">
        <v>0</v>
      </c>
      <c r="I26" s="282">
        <v>0</v>
      </c>
      <c r="J26" s="282">
        <v>0</v>
      </c>
      <c r="K26" s="283">
        <f t="shared" si="0"/>
        <v>0</v>
      </c>
      <c r="L26" s="281">
        <v>0</v>
      </c>
      <c r="M26" s="282">
        <v>0</v>
      </c>
      <c r="N26" s="282">
        <v>0</v>
      </c>
      <c r="O26" s="282">
        <v>0</v>
      </c>
      <c r="P26" s="283">
        <f t="shared" si="1"/>
        <v>0</v>
      </c>
      <c r="Q26" s="281">
        <v>0</v>
      </c>
      <c r="R26" s="282">
        <v>0</v>
      </c>
      <c r="S26" s="282">
        <v>0</v>
      </c>
      <c r="T26" s="282">
        <v>0</v>
      </c>
      <c r="U26" s="283">
        <f t="shared" si="2"/>
        <v>0</v>
      </c>
      <c r="V26" s="281">
        <v>0</v>
      </c>
      <c r="W26" s="282">
        <v>0</v>
      </c>
      <c r="X26" s="282">
        <v>2.9550000000000001</v>
      </c>
      <c r="Y26" s="282">
        <v>0</v>
      </c>
      <c r="Z26" s="283">
        <f t="shared" si="3"/>
        <v>2.9550000000000001</v>
      </c>
      <c r="AA26" s="281">
        <v>0</v>
      </c>
      <c r="AB26" s="282">
        <v>0</v>
      </c>
      <c r="AC26" s="282">
        <v>5.3890000000000002</v>
      </c>
      <c r="AD26" s="282">
        <v>0</v>
      </c>
      <c r="AE26" s="283">
        <f t="shared" si="4"/>
        <v>5.3890000000000002</v>
      </c>
      <c r="AF26" s="281">
        <v>0</v>
      </c>
      <c r="AG26" s="282">
        <v>0</v>
      </c>
      <c r="AH26" s="282">
        <v>6.7869999999999999</v>
      </c>
      <c r="AI26" s="282">
        <v>0</v>
      </c>
      <c r="AJ26" s="283">
        <f t="shared" si="5"/>
        <v>6.7869999999999999</v>
      </c>
      <c r="AK26" s="281">
        <v>0</v>
      </c>
      <c r="AL26" s="282">
        <v>0</v>
      </c>
      <c r="AM26" s="282">
        <v>13.404999999999999</v>
      </c>
      <c r="AN26" s="282">
        <v>0</v>
      </c>
      <c r="AO26" s="283">
        <f t="shared" si="6"/>
        <v>13.404999999999999</v>
      </c>
      <c r="AP26" s="281">
        <v>0</v>
      </c>
      <c r="AQ26" s="282">
        <v>0</v>
      </c>
      <c r="AR26" s="282">
        <v>12.364000000000001</v>
      </c>
      <c r="AS26" s="282">
        <v>0</v>
      </c>
      <c r="AT26" s="283">
        <f t="shared" si="7"/>
        <v>12.364000000000001</v>
      </c>
      <c r="AU26" s="14"/>
      <c r="AV26" s="70"/>
      <c r="AW26" s="37"/>
      <c r="AX26" s="71"/>
      <c r="AY26" s="43">
        <f t="shared" si="8"/>
        <v>0</v>
      </c>
      <c r="AZ26" s="43"/>
      <c r="BB26" s="292">
        <f t="shared" si="18"/>
        <v>18</v>
      </c>
      <c r="BC26" s="293" t="s">
        <v>447</v>
      </c>
      <c r="BD26" s="279" t="s">
        <v>41</v>
      </c>
      <c r="BE26" s="280">
        <v>3</v>
      </c>
      <c r="BF26" s="289" t="s">
        <v>448</v>
      </c>
      <c r="BG26" s="290" t="s">
        <v>449</v>
      </c>
      <c r="BH26" s="290" t="s">
        <v>450</v>
      </c>
      <c r="BI26" s="290" t="s">
        <v>451</v>
      </c>
      <c r="BJ26" s="291" t="s">
        <v>452</v>
      </c>
      <c r="BL26" s="7"/>
      <c r="BM26" s="8"/>
      <c r="BN26" s="8"/>
      <c r="BO26" s="276">
        <f t="shared" si="9"/>
        <v>0</v>
      </c>
      <c r="BP26" s="276">
        <f t="shared" si="9"/>
        <v>0</v>
      </c>
      <c r="BQ26" s="276">
        <f t="shared" si="9"/>
        <v>0</v>
      </c>
      <c r="BR26" s="276">
        <f t="shared" si="9"/>
        <v>0</v>
      </c>
      <c r="BS26" s="166"/>
      <c r="BT26" s="276">
        <f t="shared" si="10"/>
        <v>0</v>
      </c>
      <c r="BU26" s="276">
        <f t="shared" si="10"/>
        <v>0</v>
      </c>
      <c r="BV26" s="276">
        <f t="shared" si="10"/>
        <v>0</v>
      </c>
      <c r="BW26" s="276">
        <f t="shared" si="10"/>
        <v>0</v>
      </c>
      <c r="BX26" s="166"/>
      <c r="BY26" s="276">
        <f t="shared" si="11"/>
        <v>0</v>
      </c>
      <c r="BZ26" s="276">
        <f t="shared" si="11"/>
        <v>0</v>
      </c>
      <c r="CA26" s="276">
        <f t="shared" si="11"/>
        <v>0</v>
      </c>
      <c r="CB26" s="276">
        <f t="shared" si="11"/>
        <v>0</v>
      </c>
      <c r="CC26" s="166"/>
      <c r="CD26" s="276">
        <f t="shared" si="12"/>
        <v>0</v>
      </c>
      <c r="CE26" s="276">
        <f t="shared" si="12"/>
        <v>0</v>
      </c>
      <c r="CF26" s="276">
        <f t="shared" si="12"/>
        <v>0</v>
      </c>
      <c r="CG26" s="276">
        <f t="shared" si="12"/>
        <v>0</v>
      </c>
      <c r="CH26" s="166"/>
      <c r="CI26" s="276">
        <f t="shared" si="13"/>
        <v>0</v>
      </c>
      <c r="CJ26" s="276">
        <f t="shared" si="13"/>
        <v>0</v>
      </c>
      <c r="CK26" s="276">
        <f t="shared" si="13"/>
        <v>0</v>
      </c>
      <c r="CL26" s="276">
        <f t="shared" si="13"/>
        <v>0</v>
      </c>
      <c r="CM26" s="166"/>
      <c r="CN26" s="276">
        <f t="shared" si="14"/>
        <v>0</v>
      </c>
      <c r="CO26" s="276">
        <f t="shared" si="14"/>
        <v>0</v>
      </c>
      <c r="CP26" s="276">
        <f t="shared" si="14"/>
        <v>0</v>
      </c>
      <c r="CQ26" s="276">
        <f t="shared" si="14"/>
        <v>0</v>
      </c>
      <c r="CR26" s="166"/>
      <c r="CS26" s="276">
        <f t="shared" si="15"/>
        <v>0</v>
      </c>
      <c r="CT26" s="276">
        <f t="shared" si="15"/>
        <v>0</v>
      </c>
      <c r="CU26" s="276">
        <f t="shared" si="15"/>
        <v>0</v>
      </c>
      <c r="CV26" s="276">
        <f t="shared" si="15"/>
        <v>0</v>
      </c>
      <c r="CW26" s="166"/>
      <c r="CX26" s="276">
        <f t="shared" si="16"/>
        <v>0</v>
      </c>
      <c r="CY26" s="276">
        <f t="shared" si="16"/>
        <v>0</v>
      </c>
      <c r="CZ26" s="276">
        <f t="shared" si="16"/>
        <v>0</v>
      </c>
      <c r="DA26" s="276">
        <f t="shared" si="16"/>
        <v>0</v>
      </c>
      <c r="DB26" s="258"/>
      <c r="DC26" s="258"/>
      <c r="DD26" s="7"/>
      <c r="DE26" s="14"/>
    </row>
    <row r="27" spans="2:109" ht="14.25" customHeight="1" x14ac:dyDescent="0.25">
      <c r="B27" s="292">
        <f t="shared" si="17"/>
        <v>19</v>
      </c>
      <c r="C27" s="293" t="s">
        <v>453</v>
      </c>
      <c r="D27" s="294"/>
      <c r="E27" s="279" t="s">
        <v>41</v>
      </c>
      <c r="F27" s="280">
        <v>3</v>
      </c>
      <c r="G27" s="281">
        <v>1.595</v>
      </c>
      <c r="H27" s="282">
        <v>0</v>
      </c>
      <c r="I27" s="282">
        <v>0.64400000000000002</v>
      </c>
      <c r="J27" s="282">
        <v>0</v>
      </c>
      <c r="K27" s="283">
        <f t="shared" si="0"/>
        <v>2.2389999999999999</v>
      </c>
      <c r="L27" s="281">
        <v>1.1890000000000001</v>
      </c>
      <c r="M27" s="282">
        <v>0</v>
      </c>
      <c r="N27" s="282">
        <v>0</v>
      </c>
      <c r="O27" s="282">
        <v>0</v>
      </c>
      <c r="P27" s="283">
        <f t="shared" si="1"/>
        <v>1.1890000000000001</v>
      </c>
      <c r="Q27" s="281">
        <v>7.056</v>
      </c>
      <c r="R27" s="282">
        <v>0</v>
      </c>
      <c r="S27" s="282">
        <v>0</v>
      </c>
      <c r="T27" s="282">
        <v>0</v>
      </c>
      <c r="U27" s="283">
        <f t="shared" si="2"/>
        <v>7.056</v>
      </c>
      <c r="V27" s="281">
        <v>2.57</v>
      </c>
      <c r="W27" s="282">
        <v>0</v>
      </c>
      <c r="X27" s="282">
        <v>0</v>
      </c>
      <c r="Y27" s="282">
        <v>0</v>
      </c>
      <c r="Z27" s="283">
        <f t="shared" si="3"/>
        <v>2.57</v>
      </c>
      <c r="AA27" s="281">
        <v>2.57</v>
      </c>
      <c r="AB27" s="282">
        <v>0</v>
      </c>
      <c r="AC27" s="282">
        <v>0</v>
      </c>
      <c r="AD27" s="282">
        <v>0</v>
      </c>
      <c r="AE27" s="283">
        <f t="shared" si="4"/>
        <v>2.57</v>
      </c>
      <c r="AF27" s="281">
        <v>2.57</v>
      </c>
      <c r="AG27" s="282">
        <v>0</v>
      </c>
      <c r="AH27" s="282">
        <v>0</v>
      </c>
      <c r="AI27" s="282">
        <v>0</v>
      </c>
      <c r="AJ27" s="283">
        <f t="shared" si="5"/>
        <v>2.57</v>
      </c>
      <c r="AK27" s="281">
        <v>2.57</v>
      </c>
      <c r="AL27" s="282">
        <v>0</v>
      </c>
      <c r="AM27" s="282">
        <v>0</v>
      </c>
      <c r="AN27" s="282">
        <v>0</v>
      </c>
      <c r="AO27" s="283">
        <f t="shared" si="6"/>
        <v>2.57</v>
      </c>
      <c r="AP27" s="281">
        <v>2.57</v>
      </c>
      <c r="AQ27" s="282">
        <v>0</v>
      </c>
      <c r="AR27" s="282">
        <v>0</v>
      </c>
      <c r="AS27" s="282">
        <v>0</v>
      </c>
      <c r="AT27" s="283">
        <f t="shared" si="7"/>
        <v>2.57</v>
      </c>
      <c r="AU27" s="14"/>
      <c r="AV27" s="70"/>
      <c r="AW27" s="37"/>
      <c r="AX27" s="71"/>
      <c r="AY27" s="43">
        <f t="shared" si="8"/>
        <v>0</v>
      </c>
      <c r="AZ27" s="43"/>
      <c r="BB27" s="292">
        <f t="shared" si="18"/>
        <v>19</v>
      </c>
      <c r="BC27" s="293" t="s">
        <v>453</v>
      </c>
      <c r="BD27" s="279" t="s">
        <v>41</v>
      </c>
      <c r="BE27" s="280">
        <v>3</v>
      </c>
      <c r="BF27" s="289" t="s">
        <v>454</v>
      </c>
      <c r="BG27" s="290" t="s">
        <v>455</v>
      </c>
      <c r="BH27" s="290" t="s">
        <v>456</v>
      </c>
      <c r="BI27" s="290" t="s">
        <v>457</v>
      </c>
      <c r="BJ27" s="291" t="s">
        <v>458</v>
      </c>
      <c r="BL27" s="7"/>
      <c r="BM27" s="8"/>
      <c r="BN27" s="8"/>
      <c r="BO27" s="276">
        <f t="shared" si="9"/>
        <v>0</v>
      </c>
      <c r="BP27" s="276">
        <f t="shared" si="9"/>
        <v>0</v>
      </c>
      <c r="BQ27" s="276">
        <f t="shared" si="9"/>
        <v>0</v>
      </c>
      <c r="BR27" s="276">
        <f t="shared" si="9"/>
        <v>0</v>
      </c>
      <c r="BS27" s="166"/>
      <c r="BT27" s="276">
        <f t="shared" si="10"/>
        <v>0</v>
      </c>
      <c r="BU27" s="276">
        <f t="shared" si="10"/>
        <v>0</v>
      </c>
      <c r="BV27" s="276">
        <f t="shared" si="10"/>
        <v>0</v>
      </c>
      <c r="BW27" s="276">
        <f t="shared" si="10"/>
        <v>0</v>
      </c>
      <c r="BX27" s="166"/>
      <c r="BY27" s="276">
        <f t="shared" si="11"/>
        <v>0</v>
      </c>
      <c r="BZ27" s="276">
        <f t="shared" si="11"/>
        <v>0</v>
      </c>
      <c r="CA27" s="276">
        <f t="shared" si="11"/>
        <v>0</v>
      </c>
      <c r="CB27" s="276">
        <f t="shared" si="11"/>
        <v>0</v>
      </c>
      <c r="CC27" s="166"/>
      <c r="CD27" s="276">
        <f t="shared" si="12"/>
        <v>0</v>
      </c>
      <c r="CE27" s="276">
        <f t="shared" si="12"/>
        <v>0</v>
      </c>
      <c r="CF27" s="276">
        <f t="shared" si="12"/>
        <v>0</v>
      </c>
      <c r="CG27" s="276">
        <f t="shared" si="12"/>
        <v>0</v>
      </c>
      <c r="CH27" s="166"/>
      <c r="CI27" s="276">
        <f t="shared" si="13"/>
        <v>0</v>
      </c>
      <c r="CJ27" s="276">
        <f t="shared" si="13"/>
        <v>0</v>
      </c>
      <c r="CK27" s="276">
        <f t="shared" si="13"/>
        <v>0</v>
      </c>
      <c r="CL27" s="276">
        <f t="shared" si="13"/>
        <v>0</v>
      </c>
      <c r="CM27" s="166"/>
      <c r="CN27" s="276">
        <f t="shared" si="14"/>
        <v>0</v>
      </c>
      <c r="CO27" s="276">
        <f t="shared" si="14"/>
        <v>0</v>
      </c>
      <c r="CP27" s="276">
        <f t="shared" si="14"/>
        <v>0</v>
      </c>
      <c r="CQ27" s="276">
        <f t="shared" si="14"/>
        <v>0</v>
      </c>
      <c r="CR27" s="166"/>
      <c r="CS27" s="276">
        <f t="shared" si="15"/>
        <v>0</v>
      </c>
      <c r="CT27" s="276">
        <f t="shared" si="15"/>
        <v>0</v>
      </c>
      <c r="CU27" s="276">
        <f t="shared" si="15"/>
        <v>0</v>
      </c>
      <c r="CV27" s="276">
        <f t="shared" si="15"/>
        <v>0</v>
      </c>
      <c r="CW27" s="166"/>
      <c r="CX27" s="276">
        <f t="shared" si="16"/>
        <v>0</v>
      </c>
      <c r="CY27" s="276">
        <f t="shared" si="16"/>
        <v>0</v>
      </c>
      <c r="CZ27" s="276">
        <f t="shared" si="16"/>
        <v>0</v>
      </c>
      <c r="DA27" s="276">
        <f t="shared" si="16"/>
        <v>0</v>
      </c>
      <c r="DB27" s="258"/>
      <c r="DC27" s="258"/>
      <c r="DD27" s="7"/>
      <c r="DE27" s="14"/>
    </row>
    <row r="28" spans="2:109" ht="14.25" customHeight="1" x14ac:dyDescent="0.25">
      <c r="B28" s="292">
        <f t="shared" si="17"/>
        <v>20</v>
      </c>
      <c r="C28" s="293" t="s">
        <v>459</v>
      </c>
      <c r="D28" s="294"/>
      <c r="E28" s="279" t="s">
        <v>41</v>
      </c>
      <c r="F28" s="280">
        <v>3</v>
      </c>
      <c r="G28" s="281">
        <v>1.6240000000000001</v>
      </c>
      <c r="H28" s="282">
        <v>0</v>
      </c>
      <c r="I28" s="282">
        <v>0</v>
      </c>
      <c r="J28" s="282">
        <v>0</v>
      </c>
      <c r="K28" s="283">
        <f t="shared" si="0"/>
        <v>1.6240000000000001</v>
      </c>
      <c r="L28" s="281">
        <v>3.2770000000000001</v>
      </c>
      <c r="M28" s="282">
        <v>0</v>
      </c>
      <c r="N28" s="282">
        <v>0</v>
      </c>
      <c r="O28" s="282">
        <v>0</v>
      </c>
      <c r="P28" s="283">
        <f t="shared" si="1"/>
        <v>3.2770000000000001</v>
      </c>
      <c r="Q28" s="281">
        <v>2.2240000000000002</v>
      </c>
      <c r="R28" s="282">
        <v>0</v>
      </c>
      <c r="S28" s="282">
        <v>0</v>
      </c>
      <c r="T28" s="282">
        <v>0</v>
      </c>
      <c r="U28" s="283">
        <f t="shared" si="2"/>
        <v>2.2240000000000002</v>
      </c>
      <c r="V28" s="281">
        <v>1.202</v>
      </c>
      <c r="W28" s="282">
        <v>0</v>
      </c>
      <c r="X28" s="282">
        <v>0</v>
      </c>
      <c r="Y28" s="282">
        <v>0</v>
      </c>
      <c r="Z28" s="283">
        <f t="shared" si="3"/>
        <v>1.202</v>
      </c>
      <c r="AA28" s="281">
        <v>1.45</v>
      </c>
      <c r="AB28" s="282">
        <v>0</v>
      </c>
      <c r="AC28" s="282">
        <v>0</v>
      </c>
      <c r="AD28" s="282">
        <v>0</v>
      </c>
      <c r="AE28" s="283">
        <f t="shared" si="4"/>
        <v>1.45</v>
      </c>
      <c r="AF28" s="281">
        <v>1.748</v>
      </c>
      <c r="AG28" s="282">
        <v>0</v>
      </c>
      <c r="AH28" s="282">
        <v>0</v>
      </c>
      <c r="AI28" s="282">
        <v>0</v>
      </c>
      <c r="AJ28" s="283">
        <f t="shared" si="5"/>
        <v>1.748</v>
      </c>
      <c r="AK28" s="281">
        <v>3.8130000000000002</v>
      </c>
      <c r="AL28" s="282">
        <v>0</v>
      </c>
      <c r="AM28" s="282">
        <v>0</v>
      </c>
      <c r="AN28" s="282">
        <v>0</v>
      </c>
      <c r="AO28" s="283">
        <f t="shared" si="6"/>
        <v>3.8130000000000002</v>
      </c>
      <c r="AP28" s="281">
        <v>6.96</v>
      </c>
      <c r="AQ28" s="282">
        <v>0</v>
      </c>
      <c r="AR28" s="282">
        <v>0</v>
      </c>
      <c r="AS28" s="282">
        <v>0</v>
      </c>
      <c r="AT28" s="283">
        <f t="shared" si="7"/>
        <v>6.96</v>
      </c>
      <c r="AU28" s="14"/>
      <c r="AV28" s="70"/>
      <c r="AW28" s="37"/>
      <c r="AX28" s="71"/>
      <c r="AY28" s="43">
        <f t="shared" si="8"/>
        <v>0</v>
      </c>
      <c r="AZ28" s="43"/>
      <c r="BB28" s="292">
        <f t="shared" si="18"/>
        <v>20</v>
      </c>
      <c r="BC28" s="293" t="s">
        <v>459</v>
      </c>
      <c r="BD28" s="279" t="s">
        <v>41</v>
      </c>
      <c r="BE28" s="280">
        <v>3</v>
      </c>
      <c r="BF28" s="289" t="s">
        <v>460</v>
      </c>
      <c r="BG28" s="290" t="s">
        <v>461</v>
      </c>
      <c r="BH28" s="290" t="s">
        <v>462</v>
      </c>
      <c r="BI28" s="290" t="s">
        <v>463</v>
      </c>
      <c r="BJ28" s="291" t="s">
        <v>464</v>
      </c>
      <c r="BL28" s="7"/>
      <c r="BM28" s="8"/>
      <c r="BN28" s="8"/>
      <c r="BO28" s="276">
        <f t="shared" si="9"/>
        <v>0</v>
      </c>
      <c r="BP28" s="276">
        <f t="shared" si="9"/>
        <v>0</v>
      </c>
      <c r="BQ28" s="276">
        <f t="shared" si="9"/>
        <v>0</v>
      </c>
      <c r="BR28" s="276">
        <f t="shared" si="9"/>
        <v>0</v>
      </c>
      <c r="BS28" s="166"/>
      <c r="BT28" s="276">
        <f t="shared" si="10"/>
        <v>0</v>
      </c>
      <c r="BU28" s="276">
        <f t="shared" si="10"/>
        <v>0</v>
      </c>
      <c r="BV28" s="276">
        <f t="shared" si="10"/>
        <v>0</v>
      </c>
      <c r="BW28" s="276">
        <f t="shared" si="10"/>
        <v>0</v>
      </c>
      <c r="BX28" s="166"/>
      <c r="BY28" s="276">
        <f t="shared" si="11"/>
        <v>0</v>
      </c>
      <c r="BZ28" s="276">
        <f t="shared" si="11"/>
        <v>0</v>
      </c>
      <c r="CA28" s="276">
        <f t="shared" si="11"/>
        <v>0</v>
      </c>
      <c r="CB28" s="276">
        <f t="shared" si="11"/>
        <v>0</v>
      </c>
      <c r="CC28" s="166"/>
      <c r="CD28" s="276">
        <f t="shared" si="12"/>
        <v>0</v>
      </c>
      <c r="CE28" s="276">
        <f t="shared" si="12"/>
        <v>0</v>
      </c>
      <c r="CF28" s="276">
        <f t="shared" si="12"/>
        <v>0</v>
      </c>
      <c r="CG28" s="276">
        <f t="shared" si="12"/>
        <v>0</v>
      </c>
      <c r="CH28" s="166"/>
      <c r="CI28" s="276">
        <f t="shared" si="13"/>
        <v>0</v>
      </c>
      <c r="CJ28" s="276">
        <f t="shared" si="13"/>
        <v>0</v>
      </c>
      <c r="CK28" s="276">
        <f t="shared" si="13"/>
        <v>0</v>
      </c>
      <c r="CL28" s="276">
        <f t="shared" si="13"/>
        <v>0</v>
      </c>
      <c r="CM28" s="166"/>
      <c r="CN28" s="276">
        <f t="shared" si="14"/>
        <v>0</v>
      </c>
      <c r="CO28" s="276">
        <f t="shared" si="14"/>
        <v>0</v>
      </c>
      <c r="CP28" s="276">
        <f t="shared" si="14"/>
        <v>0</v>
      </c>
      <c r="CQ28" s="276">
        <f t="shared" si="14"/>
        <v>0</v>
      </c>
      <c r="CR28" s="166"/>
      <c r="CS28" s="276">
        <f t="shared" si="15"/>
        <v>0</v>
      </c>
      <c r="CT28" s="276">
        <f t="shared" si="15"/>
        <v>0</v>
      </c>
      <c r="CU28" s="276">
        <f t="shared" si="15"/>
        <v>0</v>
      </c>
      <c r="CV28" s="276">
        <f t="shared" si="15"/>
        <v>0</v>
      </c>
      <c r="CW28" s="166"/>
      <c r="CX28" s="276">
        <f t="shared" si="16"/>
        <v>0</v>
      </c>
      <c r="CY28" s="276">
        <f t="shared" si="16"/>
        <v>0</v>
      </c>
      <c r="CZ28" s="276">
        <f t="shared" si="16"/>
        <v>0</v>
      </c>
      <c r="DA28" s="276">
        <f t="shared" si="16"/>
        <v>0</v>
      </c>
      <c r="DB28" s="258"/>
      <c r="DC28" s="258"/>
      <c r="DD28" s="7"/>
      <c r="DE28" s="14"/>
    </row>
    <row r="29" spans="2:109" ht="14.25" customHeight="1" x14ac:dyDescent="0.25">
      <c r="B29" s="292">
        <f t="shared" si="17"/>
        <v>21</v>
      </c>
      <c r="C29" s="299" t="s">
        <v>465</v>
      </c>
      <c r="D29" s="300"/>
      <c r="E29" s="301" t="s">
        <v>41</v>
      </c>
      <c r="F29" s="302">
        <v>3</v>
      </c>
      <c r="G29" s="303">
        <v>0</v>
      </c>
      <c r="H29" s="304">
        <v>0</v>
      </c>
      <c r="I29" s="304">
        <v>0</v>
      </c>
      <c r="J29" s="304">
        <v>4.8970000000000002</v>
      </c>
      <c r="K29" s="305">
        <f t="shared" si="0"/>
        <v>4.8970000000000002</v>
      </c>
      <c r="L29" s="303">
        <v>0</v>
      </c>
      <c r="M29" s="304">
        <v>0</v>
      </c>
      <c r="N29" s="304">
        <v>0</v>
      </c>
      <c r="O29" s="304">
        <v>5.2510000000000003</v>
      </c>
      <c r="P29" s="305">
        <f t="shared" si="1"/>
        <v>5.2510000000000003</v>
      </c>
      <c r="Q29" s="303">
        <v>0</v>
      </c>
      <c r="R29" s="304">
        <v>0</v>
      </c>
      <c r="S29" s="304">
        <v>0</v>
      </c>
      <c r="T29" s="304">
        <v>6.0259999999999998</v>
      </c>
      <c r="U29" s="305">
        <f t="shared" si="2"/>
        <v>6.0259999999999998</v>
      </c>
      <c r="V29" s="303">
        <v>0</v>
      </c>
      <c r="W29" s="304">
        <v>0</v>
      </c>
      <c r="X29" s="304">
        <v>0</v>
      </c>
      <c r="Y29" s="304">
        <v>5.6</v>
      </c>
      <c r="Z29" s="305">
        <f t="shared" si="3"/>
        <v>5.6</v>
      </c>
      <c r="AA29" s="303">
        <v>0</v>
      </c>
      <c r="AB29" s="304">
        <v>0</v>
      </c>
      <c r="AC29" s="304">
        <v>0</v>
      </c>
      <c r="AD29" s="304">
        <v>5.6</v>
      </c>
      <c r="AE29" s="305">
        <f t="shared" si="4"/>
        <v>5.6</v>
      </c>
      <c r="AF29" s="303">
        <v>0</v>
      </c>
      <c r="AG29" s="304">
        <v>0</v>
      </c>
      <c r="AH29" s="304">
        <v>0</v>
      </c>
      <c r="AI29" s="304">
        <v>5.6</v>
      </c>
      <c r="AJ29" s="305">
        <f t="shared" si="5"/>
        <v>5.6</v>
      </c>
      <c r="AK29" s="303">
        <v>0</v>
      </c>
      <c r="AL29" s="304">
        <v>0</v>
      </c>
      <c r="AM29" s="304">
        <v>0</v>
      </c>
      <c r="AN29" s="304">
        <v>5.6</v>
      </c>
      <c r="AO29" s="305">
        <f t="shared" si="6"/>
        <v>5.6</v>
      </c>
      <c r="AP29" s="303">
        <v>0</v>
      </c>
      <c r="AQ29" s="304">
        <v>0</v>
      </c>
      <c r="AR29" s="304">
        <v>0</v>
      </c>
      <c r="AS29" s="304">
        <v>5.6</v>
      </c>
      <c r="AT29" s="305">
        <f t="shared" si="7"/>
        <v>5.6</v>
      </c>
      <c r="AU29" s="14"/>
      <c r="AV29" s="70"/>
      <c r="AW29" s="37"/>
      <c r="AX29" s="71"/>
      <c r="AY29" s="43">
        <f t="shared" si="8"/>
        <v>0</v>
      </c>
      <c r="AZ29" s="43"/>
      <c r="BB29" s="292">
        <f t="shared" si="18"/>
        <v>21</v>
      </c>
      <c r="BC29" s="299" t="s">
        <v>465</v>
      </c>
      <c r="BD29" s="301" t="s">
        <v>41</v>
      </c>
      <c r="BE29" s="302">
        <v>3</v>
      </c>
      <c r="BF29" s="306" t="s">
        <v>466</v>
      </c>
      <c r="BG29" s="307" t="s">
        <v>467</v>
      </c>
      <c r="BH29" s="307" t="s">
        <v>468</v>
      </c>
      <c r="BI29" s="307" t="s">
        <v>469</v>
      </c>
      <c r="BJ29" s="308" t="s">
        <v>470</v>
      </c>
      <c r="BL29" s="7"/>
      <c r="BM29" s="8"/>
      <c r="BN29" s="8"/>
      <c r="BO29" s="276">
        <f t="shared" si="9"/>
        <v>0</v>
      </c>
      <c r="BP29" s="276">
        <f t="shared" si="9"/>
        <v>0</v>
      </c>
      <c r="BQ29" s="276">
        <f t="shared" si="9"/>
        <v>0</v>
      </c>
      <c r="BR29" s="276">
        <f t="shared" si="9"/>
        <v>0</v>
      </c>
      <c r="BS29" s="166"/>
      <c r="BT29" s="276">
        <f t="shared" si="10"/>
        <v>0</v>
      </c>
      <c r="BU29" s="276">
        <f t="shared" si="10"/>
        <v>0</v>
      </c>
      <c r="BV29" s="276">
        <f t="shared" si="10"/>
        <v>0</v>
      </c>
      <c r="BW29" s="276">
        <f t="shared" si="10"/>
        <v>0</v>
      </c>
      <c r="BX29" s="166"/>
      <c r="BY29" s="276">
        <f t="shared" si="11"/>
        <v>0</v>
      </c>
      <c r="BZ29" s="276">
        <f t="shared" si="11"/>
        <v>0</v>
      </c>
      <c r="CA29" s="276">
        <f t="shared" si="11"/>
        <v>0</v>
      </c>
      <c r="CB29" s="276">
        <f t="shared" si="11"/>
        <v>0</v>
      </c>
      <c r="CC29" s="166"/>
      <c r="CD29" s="276">
        <f t="shared" si="12"/>
        <v>0</v>
      </c>
      <c r="CE29" s="276">
        <f t="shared" si="12"/>
        <v>0</v>
      </c>
      <c r="CF29" s="276">
        <f t="shared" si="12"/>
        <v>0</v>
      </c>
      <c r="CG29" s="276">
        <f t="shared" si="12"/>
        <v>0</v>
      </c>
      <c r="CH29" s="166"/>
      <c r="CI29" s="276">
        <f t="shared" si="13"/>
        <v>0</v>
      </c>
      <c r="CJ29" s="276">
        <f t="shared" si="13"/>
        <v>0</v>
      </c>
      <c r="CK29" s="276">
        <f t="shared" si="13"/>
        <v>0</v>
      </c>
      <c r="CL29" s="276">
        <f t="shared" si="13"/>
        <v>0</v>
      </c>
      <c r="CM29" s="166"/>
      <c r="CN29" s="276">
        <f t="shared" si="14"/>
        <v>0</v>
      </c>
      <c r="CO29" s="276">
        <f t="shared" si="14"/>
        <v>0</v>
      </c>
      <c r="CP29" s="276">
        <f t="shared" si="14"/>
        <v>0</v>
      </c>
      <c r="CQ29" s="276">
        <f t="shared" si="14"/>
        <v>0</v>
      </c>
      <c r="CR29" s="166"/>
      <c r="CS29" s="276">
        <f t="shared" si="15"/>
        <v>0</v>
      </c>
      <c r="CT29" s="276">
        <f t="shared" si="15"/>
        <v>0</v>
      </c>
      <c r="CU29" s="276">
        <f t="shared" si="15"/>
        <v>0</v>
      </c>
      <c r="CV29" s="276">
        <f t="shared" si="15"/>
        <v>0</v>
      </c>
      <c r="CW29" s="166"/>
      <c r="CX29" s="276">
        <f t="shared" si="16"/>
        <v>0</v>
      </c>
      <c r="CY29" s="276">
        <f t="shared" si="16"/>
        <v>0</v>
      </c>
      <c r="CZ29" s="276">
        <f t="shared" si="16"/>
        <v>0</v>
      </c>
      <c r="DA29" s="276">
        <f t="shared" si="16"/>
        <v>0</v>
      </c>
      <c r="DB29" s="258"/>
      <c r="DC29" s="258"/>
      <c r="DD29" s="7"/>
      <c r="DE29" s="14"/>
    </row>
    <row r="30" spans="2:109" ht="14.25" customHeight="1" x14ac:dyDescent="0.25">
      <c r="B30" s="292">
        <f t="shared" si="17"/>
        <v>22</v>
      </c>
      <c r="C30" s="293" t="s">
        <v>471</v>
      </c>
      <c r="D30" s="294"/>
      <c r="E30" s="309" t="s">
        <v>41</v>
      </c>
      <c r="F30" s="309">
        <v>3</v>
      </c>
      <c r="G30" s="281">
        <v>0</v>
      </c>
      <c r="H30" s="282">
        <v>0</v>
      </c>
      <c r="I30" s="282">
        <v>0</v>
      </c>
      <c r="J30" s="282">
        <v>0</v>
      </c>
      <c r="K30" s="283">
        <f t="shared" si="0"/>
        <v>0</v>
      </c>
      <c r="L30" s="281">
        <v>0</v>
      </c>
      <c r="M30" s="282">
        <v>0</v>
      </c>
      <c r="N30" s="282">
        <v>0</v>
      </c>
      <c r="O30" s="282">
        <v>0</v>
      </c>
      <c r="P30" s="283">
        <f t="shared" si="1"/>
        <v>0</v>
      </c>
      <c r="Q30" s="281">
        <v>0</v>
      </c>
      <c r="R30" s="282">
        <v>0</v>
      </c>
      <c r="S30" s="282">
        <v>0</v>
      </c>
      <c r="T30" s="282">
        <v>0</v>
      </c>
      <c r="U30" s="283">
        <f t="shared" si="2"/>
        <v>0</v>
      </c>
      <c r="V30" s="281">
        <v>0</v>
      </c>
      <c r="W30" s="282">
        <v>0</v>
      </c>
      <c r="X30" s="282">
        <v>0</v>
      </c>
      <c r="Y30" s="282">
        <v>2.573</v>
      </c>
      <c r="Z30" s="283">
        <f t="shared" si="3"/>
        <v>2.573</v>
      </c>
      <c r="AA30" s="281">
        <v>0</v>
      </c>
      <c r="AB30" s="282">
        <v>0</v>
      </c>
      <c r="AC30" s="282">
        <v>0</v>
      </c>
      <c r="AD30" s="282">
        <v>5.5339999999999998</v>
      </c>
      <c r="AE30" s="283">
        <f t="shared" si="4"/>
        <v>5.5339999999999998</v>
      </c>
      <c r="AF30" s="281">
        <v>0</v>
      </c>
      <c r="AG30" s="282">
        <v>0</v>
      </c>
      <c r="AH30" s="282">
        <v>0</v>
      </c>
      <c r="AI30" s="282">
        <v>7.1769999999999996</v>
      </c>
      <c r="AJ30" s="283">
        <f t="shared" si="5"/>
        <v>7.1769999999999996</v>
      </c>
      <c r="AK30" s="281">
        <v>0</v>
      </c>
      <c r="AL30" s="282">
        <v>0</v>
      </c>
      <c r="AM30" s="282">
        <v>0</v>
      </c>
      <c r="AN30" s="282">
        <v>9.3480000000000008</v>
      </c>
      <c r="AO30" s="283">
        <f t="shared" si="6"/>
        <v>9.3480000000000008</v>
      </c>
      <c r="AP30" s="281">
        <v>0</v>
      </c>
      <c r="AQ30" s="282">
        <v>0</v>
      </c>
      <c r="AR30" s="282">
        <v>0</v>
      </c>
      <c r="AS30" s="282">
        <v>12.367000000000001</v>
      </c>
      <c r="AT30" s="283">
        <f t="shared" si="7"/>
        <v>12.367000000000001</v>
      </c>
      <c r="AU30" s="14"/>
      <c r="AV30" s="70"/>
      <c r="AW30" s="37"/>
      <c r="AX30" s="71"/>
      <c r="AY30" s="43">
        <f t="shared" si="8"/>
        <v>0</v>
      </c>
      <c r="AZ30" s="43"/>
      <c r="BB30" s="292">
        <f t="shared" si="18"/>
        <v>22</v>
      </c>
      <c r="BC30" s="293" t="s">
        <v>471</v>
      </c>
      <c r="BD30" s="309" t="s">
        <v>41</v>
      </c>
      <c r="BE30" s="309">
        <v>3</v>
      </c>
      <c r="BF30" s="289" t="s">
        <v>472</v>
      </c>
      <c r="BG30" s="290" t="s">
        <v>473</v>
      </c>
      <c r="BH30" s="290" t="s">
        <v>474</v>
      </c>
      <c r="BI30" s="290" t="s">
        <v>475</v>
      </c>
      <c r="BJ30" s="291" t="s">
        <v>476</v>
      </c>
      <c r="BL30" s="7"/>
      <c r="BM30" s="8"/>
      <c r="BN30" s="8"/>
      <c r="BO30" s="276">
        <f t="shared" si="9"/>
        <v>0</v>
      </c>
      <c r="BP30" s="276">
        <f t="shared" si="9"/>
        <v>0</v>
      </c>
      <c r="BQ30" s="276">
        <f t="shared" si="9"/>
        <v>0</v>
      </c>
      <c r="BR30" s="276">
        <f t="shared" si="9"/>
        <v>0</v>
      </c>
      <c r="BS30" s="166"/>
      <c r="BT30" s="276">
        <f t="shared" si="10"/>
        <v>0</v>
      </c>
      <c r="BU30" s="276">
        <f t="shared" si="10"/>
        <v>0</v>
      </c>
      <c r="BV30" s="276">
        <f t="shared" si="10"/>
        <v>0</v>
      </c>
      <c r="BW30" s="276">
        <f t="shared" si="10"/>
        <v>0</v>
      </c>
      <c r="BX30" s="166"/>
      <c r="BY30" s="276">
        <f t="shared" si="11"/>
        <v>0</v>
      </c>
      <c r="BZ30" s="276">
        <f t="shared" si="11"/>
        <v>0</v>
      </c>
      <c r="CA30" s="276">
        <f t="shared" si="11"/>
        <v>0</v>
      </c>
      <c r="CB30" s="276">
        <f t="shared" si="11"/>
        <v>0</v>
      </c>
      <c r="CC30" s="166"/>
      <c r="CD30" s="276">
        <f t="shared" si="12"/>
        <v>0</v>
      </c>
      <c r="CE30" s="276">
        <f t="shared" si="12"/>
        <v>0</v>
      </c>
      <c r="CF30" s="276">
        <f t="shared" si="12"/>
        <v>0</v>
      </c>
      <c r="CG30" s="276">
        <f t="shared" si="12"/>
        <v>0</v>
      </c>
      <c r="CH30" s="166"/>
      <c r="CI30" s="276">
        <f t="shared" si="13"/>
        <v>0</v>
      </c>
      <c r="CJ30" s="276">
        <f t="shared" si="13"/>
        <v>0</v>
      </c>
      <c r="CK30" s="276">
        <f t="shared" si="13"/>
        <v>0</v>
      </c>
      <c r="CL30" s="276">
        <f t="shared" si="13"/>
        <v>0</v>
      </c>
      <c r="CM30" s="166"/>
      <c r="CN30" s="276">
        <f t="shared" si="14"/>
        <v>0</v>
      </c>
      <c r="CO30" s="276">
        <f t="shared" si="14"/>
        <v>0</v>
      </c>
      <c r="CP30" s="276">
        <f t="shared" si="14"/>
        <v>0</v>
      </c>
      <c r="CQ30" s="276">
        <f t="shared" si="14"/>
        <v>0</v>
      </c>
      <c r="CR30" s="166"/>
      <c r="CS30" s="276">
        <f t="shared" si="15"/>
        <v>0</v>
      </c>
      <c r="CT30" s="276">
        <f t="shared" si="15"/>
        <v>0</v>
      </c>
      <c r="CU30" s="276">
        <f t="shared" si="15"/>
        <v>0</v>
      </c>
      <c r="CV30" s="276">
        <f t="shared" si="15"/>
        <v>0</v>
      </c>
      <c r="CW30" s="166"/>
      <c r="CX30" s="276">
        <f t="shared" si="16"/>
        <v>0</v>
      </c>
      <c r="CY30" s="276">
        <f t="shared" si="16"/>
        <v>0</v>
      </c>
      <c r="CZ30" s="276">
        <f t="shared" si="16"/>
        <v>0</v>
      </c>
      <c r="DA30" s="276">
        <f t="shared" si="16"/>
        <v>0</v>
      </c>
      <c r="DB30" s="258"/>
      <c r="DC30" s="258"/>
      <c r="DD30" s="7"/>
      <c r="DE30" s="14"/>
    </row>
    <row r="31" spans="2:109" ht="14.25" customHeight="1" x14ac:dyDescent="0.25">
      <c r="B31" s="292">
        <f t="shared" si="17"/>
        <v>23</v>
      </c>
      <c r="C31" s="310" t="s">
        <v>477</v>
      </c>
      <c r="D31" s="295"/>
      <c r="E31" s="311" t="s">
        <v>41</v>
      </c>
      <c r="F31" s="311">
        <v>3</v>
      </c>
      <c r="G31" s="312">
        <v>0</v>
      </c>
      <c r="H31" s="313">
        <v>0</v>
      </c>
      <c r="I31" s="313">
        <v>0</v>
      </c>
      <c r="J31" s="313">
        <v>0</v>
      </c>
      <c r="K31" s="314">
        <f t="shared" si="0"/>
        <v>0</v>
      </c>
      <c r="L31" s="312">
        <v>0</v>
      </c>
      <c r="M31" s="313">
        <v>0</v>
      </c>
      <c r="N31" s="313">
        <v>0</v>
      </c>
      <c r="O31" s="313">
        <v>0</v>
      </c>
      <c r="P31" s="314">
        <f t="shared" si="1"/>
        <v>0</v>
      </c>
      <c r="Q31" s="312">
        <v>0</v>
      </c>
      <c r="R31" s="313">
        <v>0</v>
      </c>
      <c r="S31" s="313">
        <v>0</v>
      </c>
      <c r="T31" s="313">
        <v>0</v>
      </c>
      <c r="U31" s="314">
        <f t="shared" si="2"/>
        <v>0</v>
      </c>
      <c r="V31" s="312">
        <v>0</v>
      </c>
      <c r="W31" s="313">
        <v>0</v>
      </c>
      <c r="X31" s="313">
        <v>0</v>
      </c>
      <c r="Y31" s="313">
        <v>0</v>
      </c>
      <c r="Z31" s="314">
        <f t="shared" si="3"/>
        <v>0</v>
      </c>
      <c r="AA31" s="312">
        <v>0</v>
      </c>
      <c r="AB31" s="313">
        <v>0</v>
      </c>
      <c r="AC31" s="313">
        <v>0</v>
      </c>
      <c r="AD31" s="313">
        <v>0</v>
      </c>
      <c r="AE31" s="314">
        <f t="shared" si="4"/>
        <v>0</v>
      </c>
      <c r="AF31" s="312">
        <v>0</v>
      </c>
      <c r="AG31" s="313">
        <v>0</v>
      </c>
      <c r="AH31" s="313">
        <v>0</v>
      </c>
      <c r="AI31" s="313">
        <v>0</v>
      </c>
      <c r="AJ31" s="314">
        <f t="shared" si="5"/>
        <v>0</v>
      </c>
      <c r="AK31" s="312">
        <v>0</v>
      </c>
      <c r="AL31" s="313">
        <v>0</v>
      </c>
      <c r="AM31" s="313">
        <v>0</v>
      </c>
      <c r="AN31" s="313">
        <v>0</v>
      </c>
      <c r="AO31" s="314">
        <f t="shared" si="6"/>
        <v>0</v>
      </c>
      <c r="AP31" s="312">
        <v>0</v>
      </c>
      <c r="AQ31" s="313">
        <v>0</v>
      </c>
      <c r="AR31" s="313">
        <v>0</v>
      </c>
      <c r="AS31" s="313">
        <v>0</v>
      </c>
      <c r="AT31" s="314">
        <f t="shared" si="7"/>
        <v>0</v>
      </c>
      <c r="AU31" s="14"/>
      <c r="AV31" s="70"/>
      <c r="AW31" s="37"/>
      <c r="AX31" s="71"/>
      <c r="AY31" s="43">
        <f t="shared" si="8"/>
        <v>0</v>
      </c>
      <c r="AZ31" s="43"/>
      <c r="BB31" s="292">
        <f t="shared" si="18"/>
        <v>23</v>
      </c>
      <c r="BC31" s="310" t="s">
        <v>477</v>
      </c>
      <c r="BD31" s="311" t="s">
        <v>41</v>
      </c>
      <c r="BE31" s="311">
        <v>3</v>
      </c>
      <c r="BF31" s="315" t="s">
        <v>478</v>
      </c>
      <c r="BG31" s="316" t="s">
        <v>479</v>
      </c>
      <c r="BH31" s="316" t="s">
        <v>480</v>
      </c>
      <c r="BI31" s="316" t="s">
        <v>481</v>
      </c>
      <c r="BJ31" s="317" t="s">
        <v>482</v>
      </c>
      <c r="BL31" s="7"/>
      <c r="BM31" s="8"/>
      <c r="BN31" s="8"/>
      <c r="BO31" s="276">
        <f t="shared" si="9"/>
        <v>0</v>
      </c>
      <c r="BP31" s="276">
        <f t="shared" si="9"/>
        <v>0</v>
      </c>
      <c r="BQ31" s="276">
        <f t="shared" si="9"/>
        <v>0</v>
      </c>
      <c r="BR31" s="276">
        <f t="shared" si="9"/>
        <v>0</v>
      </c>
      <c r="BS31" s="166"/>
      <c r="BT31" s="276">
        <f t="shared" si="10"/>
        <v>0</v>
      </c>
      <c r="BU31" s="276">
        <f t="shared" si="10"/>
        <v>0</v>
      </c>
      <c r="BV31" s="276">
        <f t="shared" si="10"/>
        <v>0</v>
      </c>
      <c r="BW31" s="276">
        <f t="shared" si="10"/>
        <v>0</v>
      </c>
      <c r="BX31" s="166"/>
      <c r="BY31" s="276">
        <f t="shared" si="11"/>
        <v>0</v>
      </c>
      <c r="BZ31" s="276">
        <f t="shared" si="11"/>
        <v>0</v>
      </c>
      <c r="CA31" s="276">
        <f t="shared" si="11"/>
        <v>0</v>
      </c>
      <c r="CB31" s="276">
        <f t="shared" si="11"/>
        <v>0</v>
      </c>
      <c r="CC31" s="166"/>
      <c r="CD31" s="276">
        <f t="shared" si="12"/>
        <v>0</v>
      </c>
      <c r="CE31" s="276">
        <f t="shared" si="12"/>
        <v>0</v>
      </c>
      <c r="CF31" s="276">
        <f t="shared" si="12"/>
        <v>0</v>
      </c>
      <c r="CG31" s="276">
        <f t="shared" si="12"/>
        <v>0</v>
      </c>
      <c r="CH31" s="166"/>
      <c r="CI31" s="276">
        <f t="shared" si="13"/>
        <v>0</v>
      </c>
      <c r="CJ31" s="276">
        <f t="shared" si="13"/>
        <v>0</v>
      </c>
      <c r="CK31" s="276">
        <f t="shared" si="13"/>
        <v>0</v>
      </c>
      <c r="CL31" s="276">
        <f t="shared" si="13"/>
        <v>0</v>
      </c>
      <c r="CM31" s="166"/>
      <c r="CN31" s="276">
        <f t="shared" si="14"/>
        <v>0</v>
      </c>
      <c r="CO31" s="276">
        <f t="shared" si="14"/>
        <v>0</v>
      </c>
      <c r="CP31" s="276">
        <f t="shared" si="14"/>
        <v>0</v>
      </c>
      <c r="CQ31" s="276">
        <f t="shared" si="14"/>
        <v>0</v>
      </c>
      <c r="CR31" s="166"/>
      <c r="CS31" s="276">
        <f t="shared" si="15"/>
        <v>0</v>
      </c>
      <c r="CT31" s="276">
        <f t="shared" si="15"/>
        <v>0</v>
      </c>
      <c r="CU31" s="276">
        <f t="shared" si="15"/>
        <v>0</v>
      </c>
      <c r="CV31" s="276">
        <f t="shared" si="15"/>
        <v>0</v>
      </c>
      <c r="CW31" s="166"/>
      <c r="CX31" s="276">
        <f t="shared" si="16"/>
        <v>0</v>
      </c>
      <c r="CY31" s="276">
        <f t="shared" si="16"/>
        <v>0</v>
      </c>
      <c r="CZ31" s="276">
        <f t="shared" si="16"/>
        <v>0</v>
      </c>
      <c r="DA31" s="276">
        <f t="shared" si="16"/>
        <v>0</v>
      </c>
      <c r="DB31" s="258"/>
      <c r="DC31" s="258"/>
      <c r="DD31" s="7"/>
      <c r="DE31" s="14"/>
    </row>
    <row r="32" spans="2:109" x14ac:dyDescent="0.25">
      <c r="B32" s="292">
        <f t="shared" si="17"/>
        <v>24</v>
      </c>
      <c r="C32" s="318" t="s">
        <v>483</v>
      </c>
      <c r="D32" s="294"/>
      <c r="E32" s="279" t="s">
        <v>41</v>
      </c>
      <c r="F32" s="280">
        <v>3</v>
      </c>
      <c r="G32" s="281">
        <v>1.05</v>
      </c>
      <c r="H32" s="282">
        <v>0</v>
      </c>
      <c r="I32" s="282">
        <v>0</v>
      </c>
      <c r="J32" s="282">
        <v>0</v>
      </c>
      <c r="K32" s="283">
        <f t="shared" si="0"/>
        <v>1.05</v>
      </c>
      <c r="L32" s="281">
        <v>0.88600000000000001</v>
      </c>
      <c r="M32" s="282">
        <v>0</v>
      </c>
      <c r="N32" s="282">
        <v>0</v>
      </c>
      <c r="O32" s="282">
        <v>0</v>
      </c>
      <c r="P32" s="283">
        <f t="shared" si="1"/>
        <v>0.88600000000000001</v>
      </c>
      <c r="Q32" s="281">
        <v>0.38700000000000001</v>
      </c>
      <c r="R32" s="282">
        <v>0</v>
      </c>
      <c r="S32" s="282">
        <v>0</v>
      </c>
      <c r="T32" s="282">
        <v>0</v>
      </c>
      <c r="U32" s="283">
        <f t="shared" si="2"/>
        <v>0.38700000000000001</v>
      </c>
      <c r="V32" s="281">
        <v>0</v>
      </c>
      <c r="W32" s="282">
        <v>0</v>
      </c>
      <c r="X32" s="282">
        <v>0</v>
      </c>
      <c r="Y32" s="282">
        <v>0</v>
      </c>
      <c r="Z32" s="283">
        <f t="shared" si="3"/>
        <v>0</v>
      </c>
      <c r="AA32" s="281">
        <v>0</v>
      </c>
      <c r="AB32" s="282">
        <v>0</v>
      </c>
      <c r="AC32" s="282">
        <v>0</v>
      </c>
      <c r="AD32" s="282">
        <v>0</v>
      </c>
      <c r="AE32" s="283">
        <f t="shared" si="4"/>
        <v>0</v>
      </c>
      <c r="AF32" s="281">
        <v>0</v>
      </c>
      <c r="AG32" s="282">
        <v>0</v>
      </c>
      <c r="AH32" s="282">
        <v>0</v>
      </c>
      <c r="AI32" s="282">
        <v>0</v>
      </c>
      <c r="AJ32" s="283">
        <f t="shared" si="5"/>
        <v>0</v>
      </c>
      <c r="AK32" s="281">
        <v>0</v>
      </c>
      <c r="AL32" s="282">
        <v>0</v>
      </c>
      <c r="AM32" s="282">
        <v>0</v>
      </c>
      <c r="AN32" s="282">
        <v>0</v>
      </c>
      <c r="AO32" s="283">
        <f t="shared" si="6"/>
        <v>0</v>
      </c>
      <c r="AP32" s="281">
        <v>0</v>
      </c>
      <c r="AQ32" s="282">
        <v>0</v>
      </c>
      <c r="AR32" s="282">
        <v>0</v>
      </c>
      <c r="AS32" s="282">
        <v>0</v>
      </c>
      <c r="AT32" s="283">
        <f t="shared" si="7"/>
        <v>0</v>
      </c>
      <c r="AU32" s="14"/>
      <c r="AV32" s="70"/>
      <c r="AW32" s="37" t="s">
        <v>484</v>
      </c>
      <c r="AX32" s="71"/>
      <c r="AY32" s="43">
        <f>(IF(SUM(BO32:DA32)=0,IF(BM32=1,$BM$4,0),$BO$4))</f>
        <v>0</v>
      </c>
      <c r="AZ32" s="43"/>
      <c r="BB32" s="292">
        <f t="shared" si="18"/>
        <v>24</v>
      </c>
      <c r="BC32" s="319" t="s">
        <v>485</v>
      </c>
      <c r="BD32" s="279" t="s">
        <v>41</v>
      </c>
      <c r="BE32" s="280">
        <v>3</v>
      </c>
      <c r="BF32" s="289" t="s">
        <v>486</v>
      </c>
      <c r="BG32" s="290" t="s">
        <v>487</v>
      </c>
      <c r="BH32" s="290" t="s">
        <v>488</v>
      </c>
      <c r="BI32" s="290" t="s">
        <v>489</v>
      </c>
      <c r="BJ32" s="291" t="s">
        <v>490</v>
      </c>
      <c r="BL32" s="7"/>
      <c r="BM32" s="276">
        <f xml:space="preserve"> IF( AND( OR( C32 = DC32, C32=""), SUM(G32:AT32) &lt;&gt; 0), 1, 0 )</f>
        <v>0</v>
      </c>
      <c r="BN32" s="8"/>
      <c r="BO32" s="276">
        <f xml:space="preserve"> IF( OR( $C$32 = $DC$32, $C$32 =""), 0, IF( ISNUMBER( G32 ), 0, 1 ))</f>
        <v>0</v>
      </c>
      <c r="BP32" s="276">
        <f xml:space="preserve"> IF( OR( $C$32 = $DC$32, $C$32 =""), 0, IF( ISNUMBER( H32 ), 0, 1 ))</f>
        <v>0</v>
      </c>
      <c r="BQ32" s="276">
        <f xml:space="preserve"> IF( OR( $C$32 = $DC$32, $C$32 =""), 0, IF( ISNUMBER( I32 ), 0, 1 ))</f>
        <v>0</v>
      </c>
      <c r="BR32" s="276">
        <f xml:space="preserve"> IF( OR( $C$32 = $DC$32, $C$32 =""), 0, IF( ISNUMBER( J32 ), 0, 1 ))</f>
        <v>0</v>
      </c>
      <c r="BS32" s="166"/>
      <c r="BT32" s="276">
        <f xml:space="preserve"> IF( OR( $C$32 = $DC$32, $C$32 =""), 0, IF( ISNUMBER( L32 ), 0, 1 ))</f>
        <v>0</v>
      </c>
      <c r="BU32" s="276">
        <f xml:space="preserve"> IF( OR( $C$32 = $DC$32, $C$32 =""), 0, IF( ISNUMBER( M32 ), 0, 1 ))</f>
        <v>0</v>
      </c>
      <c r="BV32" s="276">
        <f xml:space="preserve"> IF( OR( $C$32 = $DC$32, $C$32 =""), 0, IF( ISNUMBER( N32 ), 0, 1 ))</f>
        <v>0</v>
      </c>
      <c r="BW32" s="276">
        <f xml:space="preserve"> IF( OR( $C$32 = $DC$32, $C$32 =""), 0, IF( ISNUMBER( O32 ), 0, 1 ))</f>
        <v>0</v>
      </c>
      <c r="BX32" s="166"/>
      <c r="BY32" s="276">
        <f xml:space="preserve"> IF( OR( $C$32 = $DC$32, $C$32 =""), 0, IF( ISNUMBER( Q32 ), 0, 1 ))</f>
        <v>0</v>
      </c>
      <c r="BZ32" s="276">
        <f xml:space="preserve"> IF( OR( $C$32 = $DC$32, $C$32 =""), 0, IF( ISNUMBER( R32 ), 0, 1 ))</f>
        <v>0</v>
      </c>
      <c r="CA32" s="276">
        <f xml:space="preserve"> IF( OR( $C$32 = $DC$32, $C$32 =""), 0, IF( ISNUMBER( S32 ), 0, 1 ))</f>
        <v>0</v>
      </c>
      <c r="CB32" s="276">
        <f xml:space="preserve"> IF( OR( $C$32 = $DC$32, $C$32 =""), 0, IF( ISNUMBER( T32 ), 0, 1 ))</f>
        <v>0</v>
      </c>
      <c r="CC32" s="166"/>
      <c r="CD32" s="276">
        <f xml:space="preserve"> IF( OR( $C$32 = $DC$32, $C$32 =""), 0, IF( ISNUMBER( V32 ), 0, 1 ))</f>
        <v>0</v>
      </c>
      <c r="CE32" s="276">
        <f xml:space="preserve"> IF( OR( $C$32 = $DC$32, $C$32 =""), 0, IF( ISNUMBER( W32 ), 0, 1 ))</f>
        <v>0</v>
      </c>
      <c r="CF32" s="276">
        <f xml:space="preserve"> IF( OR( $C$32 = $DC$32, $C$32 =""), 0, IF( ISNUMBER( X32 ), 0, 1 ))</f>
        <v>0</v>
      </c>
      <c r="CG32" s="276">
        <f xml:space="preserve"> IF( OR( $C$32 = $DC$32, $C$32 =""), 0, IF( ISNUMBER( Y32 ), 0, 1 ))</f>
        <v>0</v>
      </c>
      <c r="CH32" s="166"/>
      <c r="CI32" s="276">
        <f xml:space="preserve"> IF( OR( $C$32 = $DC$32, $C$32 =""), 0, IF( ISNUMBER( AA32 ), 0, 1 ))</f>
        <v>0</v>
      </c>
      <c r="CJ32" s="276">
        <f xml:space="preserve"> IF( OR( $C$32 = $DC$32, $C$32 =""), 0, IF( ISNUMBER( AB32 ), 0, 1 ))</f>
        <v>0</v>
      </c>
      <c r="CK32" s="276">
        <f xml:space="preserve"> IF( OR( $C$32 = $DC$32, $C$32 =""), 0, IF( ISNUMBER( AC32 ), 0, 1 ))</f>
        <v>0</v>
      </c>
      <c r="CL32" s="276">
        <f xml:space="preserve"> IF( OR( $C$32 = $DC$32, $C$32 =""), 0, IF( ISNUMBER( AD32 ), 0, 1 ))</f>
        <v>0</v>
      </c>
      <c r="CM32" s="166"/>
      <c r="CN32" s="276">
        <f xml:space="preserve"> IF( OR( $C$32 = $DC$32, $C$32 =""), 0, IF( ISNUMBER( AF32 ), 0, 1 ))</f>
        <v>0</v>
      </c>
      <c r="CO32" s="276">
        <f xml:space="preserve"> IF( OR( $C$32 = $DC$32, $C$32 =""), 0, IF( ISNUMBER( AG32 ), 0, 1 ))</f>
        <v>0</v>
      </c>
      <c r="CP32" s="276">
        <f xml:space="preserve"> IF( OR( $C$32 = $DC$32, $C$32 =""), 0, IF( ISNUMBER( AH32 ), 0, 1 ))</f>
        <v>0</v>
      </c>
      <c r="CQ32" s="276">
        <f xml:space="preserve"> IF( OR( $C$32 = $DC$32, $C$32 =""), 0, IF( ISNUMBER( AI32 ), 0, 1 ))</f>
        <v>0</v>
      </c>
      <c r="CR32" s="166"/>
      <c r="CS32" s="276">
        <f xml:space="preserve"> IF( OR( $C$32 = $DC$32, $C$32 =""), 0, IF( ISNUMBER( AK32 ), 0, 1 ))</f>
        <v>0</v>
      </c>
      <c r="CT32" s="276">
        <f xml:space="preserve"> IF( OR( $C$32 = $DC$32, $C$32 =""), 0, IF( ISNUMBER( AL32 ), 0, 1 ))</f>
        <v>0</v>
      </c>
      <c r="CU32" s="276">
        <f xml:space="preserve"> IF( OR( $C$32 = $DC$32, $C$32 =""), 0, IF( ISNUMBER( AM32 ), 0, 1 ))</f>
        <v>0</v>
      </c>
      <c r="CV32" s="276">
        <f xml:space="preserve"> IF( OR( $C$32 = $DC$32, $C$32 =""), 0, IF( ISNUMBER( AN32 ), 0, 1 ))</f>
        <v>0</v>
      </c>
      <c r="CW32" s="166"/>
      <c r="CX32" s="276">
        <f xml:space="preserve"> IF( OR( $C$32 = $DC$32, $C$32 =""), 0, IF( ISNUMBER( AP32 ), 0, 1 ))</f>
        <v>0</v>
      </c>
      <c r="CY32" s="276">
        <f xml:space="preserve"> IF( OR( $C$32 = $DC$32, $C$32 =""), 0, IF( ISNUMBER( AQ32 ), 0, 1 ))</f>
        <v>0</v>
      </c>
      <c r="CZ32" s="276">
        <f xml:space="preserve"> IF( OR( $C$32 = $DC$32, $C$32 =""), 0, IF( ISNUMBER( AR32 ), 0, 1 ))</f>
        <v>0</v>
      </c>
      <c r="DA32" s="276">
        <f xml:space="preserve"> IF( OR( $C$32 = $DC$32, $C$32 =""), 0, IF( ISNUMBER( AS32 ), 0, 1 ))</f>
        <v>0</v>
      </c>
      <c r="DB32" s="166"/>
      <c r="DC32" s="320" t="s">
        <v>491</v>
      </c>
      <c r="DD32" s="7"/>
      <c r="DE32" s="14"/>
    </row>
    <row r="33" spans="2:109" ht="14.25" customHeight="1" x14ac:dyDescent="0.25">
      <c r="B33" s="292">
        <f t="shared" si="17"/>
        <v>25</v>
      </c>
      <c r="C33" s="321" t="s">
        <v>492</v>
      </c>
      <c r="D33" s="294"/>
      <c r="E33" s="279" t="s">
        <v>41</v>
      </c>
      <c r="F33" s="280">
        <v>3</v>
      </c>
      <c r="G33" s="281"/>
      <c r="H33" s="282"/>
      <c r="I33" s="282"/>
      <c r="J33" s="282"/>
      <c r="K33" s="283">
        <f t="shared" si="0"/>
        <v>0</v>
      </c>
      <c r="L33" s="281"/>
      <c r="M33" s="282"/>
      <c r="N33" s="282"/>
      <c r="O33" s="282"/>
      <c r="P33" s="283">
        <f t="shared" si="1"/>
        <v>0</v>
      </c>
      <c r="Q33" s="281"/>
      <c r="R33" s="282"/>
      <c r="S33" s="282"/>
      <c r="T33" s="282"/>
      <c r="U33" s="283">
        <f t="shared" si="2"/>
        <v>0</v>
      </c>
      <c r="V33" s="281"/>
      <c r="W33" s="282"/>
      <c r="X33" s="282"/>
      <c r="Y33" s="282"/>
      <c r="Z33" s="283">
        <f t="shared" si="3"/>
        <v>0</v>
      </c>
      <c r="AA33" s="281"/>
      <c r="AB33" s="282"/>
      <c r="AC33" s="282"/>
      <c r="AD33" s="282"/>
      <c r="AE33" s="283">
        <f t="shared" si="4"/>
        <v>0</v>
      </c>
      <c r="AF33" s="281"/>
      <c r="AG33" s="282"/>
      <c r="AH33" s="282"/>
      <c r="AI33" s="282"/>
      <c r="AJ33" s="283">
        <f t="shared" si="5"/>
        <v>0</v>
      </c>
      <c r="AK33" s="281"/>
      <c r="AL33" s="282"/>
      <c r="AM33" s="282"/>
      <c r="AN33" s="282"/>
      <c r="AO33" s="283">
        <f t="shared" si="6"/>
        <v>0</v>
      </c>
      <c r="AP33" s="281"/>
      <c r="AQ33" s="282"/>
      <c r="AR33" s="282"/>
      <c r="AS33" s="282"/>
      <c r="AT33" s="283">
        <f t="shared" si="7"/>
        <v>0</v>
      </c>
      <c r="AU33" s="256"/>
      <c r="AV33" s="70"/>
      <c r="AW33" s="37" t="s">
        <v>484</v>
      </c>
      <c r="AX33" s="71"/>
      <c r="AY33" s="43">
        <f t="shared" ref="AY33:AY46" si="19">(IF(SUM(BO33:DA33)=0,IF(BM33=1,$BM$4,0),$BO$4))</f>
        <v>0</v>
      </c>
      <c r="AZ33" s="43"/>
      <c r="BB33" s="292">
        <f t="shared" si="18"/>
        <v>25</v>
      </c>
      <c r="BC33" s="319" t="s">
        <v>493</v>
      </c>
      <c r="BD33" s="279" t="s">
        <v>41</v>
      </c>
      <c r="BE33" s="280">
        <v>3</v>
      </c>
      <c r="BF33" s="289" t="s">
        <v>494</v>
      </c>
      <c r="BG33" s="290" t="s">
        <v>495</v>
      </c>
      <c r="BH33" s="290" t="s">
        <v>496</v>
      </c>
      <c r="BI33" s="290" t="s">
        <v>497</v>
      </c>
      <c r="BJ33" s="291" t="s">
        <v>498</v>
      </c>
      <c r="BL33" s="7"/>
      <c r="BM33" s="276">
        <f t="shared" ref="BM33:BM46" si="20" xml:space="preserve"> IF( AND( OR( C33 = DC33, C33=""), SUM(G33:AT33) &lt;&gt; 0), 1, 0 )</f>
        <v>0</v>
      </c>
      <c r="BN33" s="8"/>
      <c r="BO33" s="276">
        <f xml:space="preserve"> IF( OR( $C$33 = $DC$33, $C$33 =""), 0, IF( ISNUMBER( G33 ), 0, 1 ))</f>
        <v>0</v>
      </c>
      <c r="BP33" s="276">
        <f xml:space="preserve"> IF( OR( $C$33 = $DC$33, $C$33 =""), 0, IF( ISNUMBER( H33 ), 0, 1 ))</f>
        <v>0</v>
      </c>
      <c r="BQ33" s="276">
        <f xml:space="preserve"> IF( OR( $C$33 = $DC$33, $C$33 =""), 0, IF( ISNUMBER( I33 ), 0, 1 ))</f>
        <v>0</v>
      </c>
      <c r="BR33" s="276">
        <f xml:space="preserve"> IF( OR( $C$33 = $DC$33, $C$33 =""), 0, IF( ISNUMBER( J33 ), 0, 1 ))</f>
        <v>0</v>
      </c>
      <c r="BS33" s="166"/>
      <c r="BT33" s="276">
        <f xml:space="preserve"> IF( OR( $C$33 = $DC$33, $C$33 =""), 0, IF( ISNUMBER( L33 ), 0, 1 ))</f>
        <v>0</v>
      </c>
      <c r="BU33" s="276">
        <f xml:space="preserve"> IF( OR( $C$33 = $DC$33, $C$33 =""), 0, IF( ISNUMBER( M33 ), 0, 1 ))</f>
        <v>0</v>
      </c>
      <c r="BV33" s="276">
        <f xml:space="preserve"> IF( OR( $C$33 = $DC$33, $C$33 =""), 0, IF( ISNUMBER( N33 ), 0, 1 ))</f>
        <v>0</v>
      </c>
      <c r="BW33" s="276">
        <f xml:space="preserve"> IF( OR( $C$33 = $DC$33, $C$33 =""), 0, IF( ISNUMBER( O33 ), 0, 1 ))</f>
        <v>0</v>
      </c>
      <c r="BX33" s="166"/>
      <c r="BY33" s="276">
        <f xml:space="preserve"> IF( OR( $C$33 = $DC$33, $C$33 =""), 0, IF( ISNUMBER( Q33 ), 0, 1 ))</f>
        <v>0</v>
      </c>
      <c r="BZ33" s="276">
        <f xml:space="preserve"> IF( OR( $C$33 = $DC$33, $C$33 =""), 0, IF( ISNUMBER( R33 ), 0, 1 ))</f>
        <v>0</v>
      </c>
      <c r="CA33" s="276">
        <f xml:space="preserve"> IF( OR( $C$33 = $DC$33, $C$33 =""), 0, IF( ISNUMBER( S33 ), 0, 1 ))</f>
        <v>0</v>
      </c>
      <c r="CB33" s="276">
        <f xml:space="preserve"> IF( OR( $C$33 = $DC$33, $C$33 =""), 0, IF( ISNUMBER( T33 ), 0, 1 ))</f>
        <v>0</v>
      </c>
      <c r="CC33" s="166"/>
      <c r="CD33" s="276">
        <f xml:space="preserve"> IF( OR( $C$33 = $DC$33, $C$33 =""), 0, IF( ISNUMBER( V33 ), 0, 1 ))</f>
        <v>0</v>
      </c>
      <c r="CE33" s="276">
        <f xml:space="preserve"> IF( OR( $C$33 = $DC$33, $C$33 =""), 0, IF( ISNUMBER( W33 ), 0, 1 ))</f>
        <v>0</v>
      </c>
      <c r="CF33" s="276">
        <f xml:space="preserve"> IF( OR( $C$33 = $DC$33, $C$33 =""), 0, IF( ISNUMBER( X33 ), 0, 1 ))</f>
        <v>0</v>
      </c>
      <c r="CG33" s="276">
        <f xml:space="preserve"> IF( OR( $C$33 = $DC$33, $C$33 =""), 0, IF( ISNUMBER( Y33 ), 0, 1 ))</f>
        <v>0</v>
      </c>
      <c r="CH33" s="166"/>
      <c r="CI33" s="276">
        <f xml:space="preserve"> IF( OR( $C$33 = $DC$33, $C$33 =""), 0, IF( ISNUMBER( AA33 ), 0, 1 ))</f>
        <v>0</v>
      </c>
      <c r="CJ33" s="276">
        <f xml:space="preserve"> IF( OR( $C$33 = $DC$33, $C$33 =""), 0, IF( ISNUMBER( AB33 ), 0, 1 ))</f>
        <v>0</v>
      </c>
      <c r="CK33" s="276">
        <f xml:space="preserve"> IF( OR( $C$33 = $DC$33, $C$33 =""), 0, IF( ISNUMBER( AC33 ), 0, 1 ))</f>
        <v>0</v>
      </c>
      <c r="CL33" s="276">
        <f xml:space="preserve"> IF( OR( $C$33 = $DC$33, $C$33 =""), 0, IF( ISNUMBER( AD33 ), 0, 1 ))</f>
        <v>0</v>
      </c>
      <c r="CM33" s="166"/>
      <c r="CN33" s="276">
        <f xml:space="preserve"> IF( OR( $C$33 = $DC$33, $C$33 =""), 0, IF( ISNUMBER( AF33 ), 0, 1 ))</f>
        <v>0</v>
      </c>
      <c r="CO33" s="276">
        <f xml:space="preserve"> IF( OR( $C$33 = $DC$33, $C$33 =""), 0, IF( ISNUMBER( AG33 ), 0, 1 ))</f>
        <v>0</v>
      </c>
      <c r="CP33" s="276">
        <f xml:space="preserve"> IF( OR( $C$33 = $DC$33, $C$33 =""), 0, IF( ISNUMBER( AH33 ), 0, 1 ))</f>
        <v>0</v>
      </c>
      <c r="CQ33" s="276">
        <f xml:space="preserve"> IF( OR( $C$33 = $DC$33, $C$33 =""), 0, IF( ISNUMBER( AI33 ), 0, 1 ))</f>
        <v>0</v>
      </c>
      <c r="CR33" s="166"/>
      <c r="CS33" s="276">
        <f xml:space="preserve"> IF( OR( $C$33 = $DC$33, $C$33 =""), 0, IF( ISNUMBER( AK33 ), 0, 1 ))</f>
        <v>0</v>
      </c>
      <c r="CT33" s="276">
        <f xml:space="preserve"> IF( OR( $C$33 = $DC$33, $C$33 =""), 0, IF( ISNUMBER( AL33 ), 0, 1 ))</f>
        <v>0</v>
      </c>
      <c r="CU33" s="276">
        <f xml:space="preserve"> IF( OR( $C$33 = $DC$33, $C$33 =""), 0, IF( ISNUMBER( AM33 ), 0, 1 ))</f>
        <v>0</v>
      </c>
      <c r="CV33" s="276">
        <f xml:space="preserve"> IF( OR( $C$33 = $DC$33, $C$33 =""), 0, IF( ISNUMBER( AN33 ), 0, 1 ))</f>
        <v>0</v>
      </c>
      <c r="CW33" s="166"/>
      <c r="CX33" s="276">
        <f xml:space="preserve"> IF( OR( $C$33 = $DC$33, $C$33 =""), 0, IF( ISNUMBER( AP33 ), 0, 1 ))</f>
        <v>0</v>
      </c>
      <c r="CY33" s="276">
        <f xml:space="preserve"> IF( OR( $C$33 = $DC$33, $C$33 =""), 0, IF( ISNUMBER( AQ33 ), 0, 1 ))</f>
        <v>0</v>
      </c>
      <c r="CZ33" s="276">
        <f xml:space="preserve"> IF( OR( $C$33 = $DC$33, $C$33 =""), 0, IF( ISNUMBER( AR33 ), 0, 1 ))</f>
        <v>0</v>
      </c>
      <c r="DA33" s="276">
        <f xml:space="preserve"> IF( OR( $C$33 = $DC$33, $C$33 =""), 0, IF( ISNUMBER( AS33 ), 0, 1 ))</f>
        <v>0</v>
      </c>
      <c r="DB33" s="166"/>
      <c r="DC33" s="320" t="s">
        <v>492</v>
      </c>
      <c r="DD33" s="7"/>
      <c r="DE33" s="14"/>
    </row>
    <row r="34" spans="2:109" ht="14.25" customHeight="1" x14ac:dyDescent="0.25">
      <c r="B34" s="292">
        <f t="shared" si="17"/>
        <v>26</v>
      </c>
      <c r="C34" s="321" t="s">
        <v>499</v>
      </c>
      <c r="D34" s="294"/>
      <c r="E34" s="279" t="s">
        <v>41</v>
      </c>
      <c r="F34" s="280">
        <v>3</v>
      </c>
      <c r="G34" s="281"/>
      <c r="H34" s="282"/>
      <c r="I34" s="282"/>
      <c r="J34" s="282"/>
      <c r="K34" s="283">
        <f t="shared" si="0"/>
        <v>0</v>
      </c>
      <c r="L34" s="281"/>
      <c r="M34" s="282"/>
      <c r="N34" s="282"/>
      <c r="O34" s="282"/>
      <c r="P34" s="283">
        <f t="shared" si="1"/>
        <v>0</v>
      </c>
      <c r="Q34" s="281"/>
      <c r="R34" s="282"/>
      <c r="S34" s="282"/>
      <c r="T34" s="282"/>
      <c r="U34" s="283">
        <f t="shared" si="2"/>
        <v>0</v>
      </c>
      <c r="V34" s="281"/>
      <c r="W34" s="282"/>
      <c r="X34" s="282"/>
      <c r="Y34" s="282"/>
      <c r="Z34" s="283">
        <f t="shared" si="3"/>
        <v>0</v>
      </c>
      <c r="AA34" s="281"/>
      <c r="AB34" s="282"/>
      <c r="AC34" s="282"/>
      <c r="AD34" s="282"/>
      <c r="AE34" s="283">
        <f t="shared" si="4"/>
        <v>0</v>
      </c>
      <c r="AF34" s="281"/>
      <c r="AG34" s="282"/>
      <c r="AH34" s="282"/>
      <c r="AI34" s="282"/>
      <c r="AJ34" s="283">
        <f t="shared" si="5"/>
        <v>0</v>
      </c>
      <c r="AK34" s="281"/>
      <c r="AL34" s="282"/>
      <c r="AM34" s="282"/>
      <c r="AN34" s="282"/>
      <c r="AO34" s="283">
        <f t="shared" si="6"/>
        <v>0</v>
      </c>
      <c r="AP34" s="281"/>
      <c r="AQ34" s="282"/>
      <c r="AR34" s="282"/>
      <c r="AS34" s="282"/>
      <c r="AT34" s="283">
        <f t="shared" si="7"/>
        <v>0</v>
      </c>
      <c r="AU34" s="256"/>
      <c r="AV34" s="70"/>
      <c r="AW34" s="37" t="s">
        <v>484</v>
      </c>
      <c r="AX34" s="71"/>
      <c r="AY34" s="43">
        <f t="shared" si="19"/>
        <v>0</v>
      </c>
      <c r="AZ34" s="43"/>
      <c r="BB34" s="292">
        <f t="shared" si="18"/>
        <v>26</v>
      </c>
      <c r="BC34" s="319" t="s">
        <v>500</v>
      </c>
      <c r="BD34" s="279" t="s">
        <v>41</v>
      </c>
      <c r="BE34" s="280">
        <v>3</v>
      </c>
      <c r="BF34" s="289" t="s">
        <v>501</v>
      </c>
      <c r="BG34" s="290" t="s">
        <v>502</v>
      </c>
      <c r="BH34" s="290" t="s">
        <v>503</v>
      </c>
      <c r="BI34" s="290" t="s">
        <v>504</v>
      </c>
      <c r="BJ34" s="291" t="s">
        <v>505</v>
      </c>
      <c r="BL34" s="7"/>
      <c r="BM34" s="276">
        <f t="shared" si="20"/>
        <v>0</v>
      </c>
      <c r="BN34" s="8"/>
      <c r="BO34" s="276">
        <f xml:space="preserve"> IF( OR( $C$34 = $DC$34, $C$34 =""), 0, IF( ISNUMBER( G34 ), 0, 1 ))</f>
        <v>0</v>
      </c>
      <c r="BP34" s="276">
        <f xml:space="preserve"> IF( OR( $C$34 = $DC$34, $C$34 =""), 0, IF( ISNUMBER( H34 ), 0, 1 ))</f>
        <v>0</v>
      </c>
      <c r="BQ34" s="276">
        <f xml:space="preserve"> IF( OR( $C$34 = $DC$34, $C$34 =""), 0, IF( ISNUMBER( I34 ), 0, 1 ))</f>
        <v>0</v>
      </c>
      <c r="BR34" s="276">
        <f xml:space="preserve"> IF( OR( $C$34 = $DC$34, $C$34 =""), 0, IF( ISNUMBER( J34 ), 0, 1 ))</f>
        <v>0</v>
      </c>
      <c r="BS34" s="166"/>
      <c r="BT34" s="276">
        <f xml:space="preserve"> IF( OR( $C$34 = $DC$34, $C$34 =""), 0, IF( ISNUMBER( L34 ), 0, 1 ))</f>
        <v>0</v>
      </c>
      <c r="BU34" s="276">
        <f xml:space="preserve"> IF( OR( $C$34 = $DC$34, $C$34 =""), 0, IF( ISNUMBER( M34 ), 0, 1 ))</f>
        <v>0</v>
      </c>
      <c r="BV34" s="276">
        <f xml:space="preserve"> IF( OR( $C$34 = $DC$34, $C$34 =""), 0, IF( ISNUMBER( N34 ), 0, 1 ))</f>
        <v>0</v>
      </c>
      <c r="BW34" s="276">
        <f xml:space="preserve"> IF( OR( $C$34 = $DC$34, $C$34 =""), 0, IF( ISNUMBER( O34 ), 0, 1 ))</f>
        <v>0</v>
      </c>
      <c r="BX34" s="166"/>
      <c r="BY34" s="276">
        <f xml:space="preserve"> IF( OR( $C$34 = $DC$34, $C$34 =""), 0, IF( ISNUMBER( Q34 ), 0, 1 ))</f>
        <v>0</v>
      </c>
      <c r="BZ34" s="276">
        <f xml:space="preserve"> IF( OR( $C$34 = $DC$34, $C$34 =""), 0, IF( ISNUMBER( R34 ), 0, 1 ))</f>
        <v>0</v>
      </c>
      <c r="CA34" s="276">
        <f xml:space="preserve"> IF( OR( $C$34 = $DC$34, $C$34 =""), 0, IF( ISNUMBER( S34 ), 0, 1 ))</f>
        <v>0</v>
      </c>
      <c r="CB34" s="276">
        <f xml:space="preserve"> IF( OR( $C$34 = $DC$34, $C$34 =""), 0, IF( ISNUMBER( T34 ), 0, 1 ))</f>
        <v>0</v>
      </c>
      <c r="CC34" s="166"/>
      <c r="CD34" s="276">
        <f xml:space="preserve"> IF( OR( $C$34 = $DC$34, $C$34 =""), 0, IF( ISNUMBER( V34 ), 0, 1 ))</f>
        <v>0</v>
      </c>
      <c r="CE34" s="276">
        <f xml:space="preserve"> IF( OR( $C$34 = $DC$34, $C$34 =""), 0, IF( ISNUMBER( W34 ), 0, 1 ))</f>
        <v>0</v>
      </c>
      <c r="CF34" s="276">
        <f xml:space="preserve"> IF( OR( $C$34 = $DC$34, $C$34 =""), 0, IF( ISNUMBER( X34 ), 0, 1 ))</f>
        <v>0</v>
      </c>
      <c r="CG34" s="276">
        <f xml:space="preserve"> IF( OR( $C$34 = $DC$34, $C$34 =""), 0, IF( ISNUMBER( Y34 ), 0, 1 ))</f>
        <v>0</v>
      </c>
      <c r="CH34" s="166"/>
      <c r="CI34" s="276">
        <f xml:space="preserve"> IF( OR( $C$34 = $DC$34, $C$34 =""), 0, IF( ISNUMBER( AA34 ), 0, 1 ))</f>
        <v>0</v>
      </c>
      <c r="CJ34" s="276">
        <f xml:space="preserve"> IF( OR( $C$34 = $DC$34, $C$34 =""), 0, IF( ISNUMBER( AB34 ), 0, 1 ))</f>
        <v>0</v>
      </c>
      <c r="CK34" s="276">
        <f xml:space="preserve"> IF( OR( $C$34 = $DC$34, $C$34 =""), 0, IF( ISNUMBER( AC34 ), 0, 1 ))</f>
        <v>0</v>
      </c>
      <c r="CL34" s="276">
        <f xml:space="preserve"> IF( OR( $C$34 = $DC$34, $C$34 =""), 0, IF( ISNUMBER( AD34 ), 0, 1 ))</f>
        <v>0</v>
      </c>
      <c r="CM34" s="166"/>
      <c r="CN34" s="276">
        <f xml:space="preserve"> IF( OR( $C$34 = $DC$34, $C$34 =""), 0, IF( ISNUMBER( AF34 ), 0, 1 ))</f>
        <v>0</v>
      </c>
      <c r="CO34" s="276">
        <f xml:space="preserve"> IF( OR( $C$34 = $DC$34, $C$34 =""), 0, IF( ISNUMBER( AG34 ), 0, 1 ))</f>
        <v>0</v>
      </c>
      <c r="CP34" s="276">
        <f xml:space="preserve"> IF( OR( $C$34 = $DC$34, $C$34 =""), 0, IF( ISNUMBER( AH34 ), 0, 1 ))</f>
        <v>0</v>
      </c>
      <c r="CQ34" s="276">
        <f xml:space="preserve"> IF( OR( $C$34 = $DC$34, $C$34 =""), 0, IF( ISNUMBER( AI34 ), 0, 1 ))</f>
        <v>0</v>
      </c>
      <c r="CR34" s="166"/>
      <c r="CS34" s="276">
        <f xml:space="preserve"> IF( OR( $C$34 = $DC$34, $C$34 =""), 0, IF( ISNUMBER( AK34 ), 0, 1 ))</f>
        <v>0</v>
      </c>
      <c r="CT34" s="276">
        <f xml:space="preserve"> IF( OR( $C$34 = $DC$34, $C$34 =""), 0, IF( ISNUMBER( AL34 ), 0, 1 ))</f>
        <v>0</v>
      </c>
      <c r="CU34" s="276">
        <f xml:space="preserve"> IF( OR( $C$34 = $DC$34, $C$34 =""), 0, IF( ISNUMBER( AM34 ), 0, 1 ))</f>
        <v>0</v>
      </c>
      <c r="CV34" s="276">
        <f xml:space="preserve"> IF( OR( $C$34 = $DC$34, $C$34 =""), 0, IF( ISNUMBER( AN34 ), 0, 1 ))</f>
        <v>0</v>
      </c>
      <c r="CW34" s="166"/>
      <c r="CX34" s="276">
        <f xml:space="preserve"> IF( OR( $C$34 = $DC$34, $C$34 =""), 0, IF( ISNUMBER( AP34 ), 0, 1 ))</f>
        <v>0</v>
      </c>
      <c r="CY34" s="276">
        <f xml:space="preserve"> IF( OR( $C$34 = $DC$34, $C$34 =""), 0, IF( ISNUMBER( AQ34 ), 0, 1 ))</f>
        <v>0</v>
      </c>
      <c r="CZ34" s="276">
        <f xml:space="preserve"> IF( OR( $C$34 = $DC$34, $C$34 =""), 0, IF( ISNUMBER( AR34 ), 0, 1 ))</f>
        <v>0</v>
      </c>
      <c r="DA34" s="276">
        <f xml:space="preserve"> IF( OR( $C$34 = $DC$34, $C$34 =""), 0, IF( ISNUMBER( AS34 ), 0, 1 ))</f>
        <v>0</v>
      </c>
      <c r="DB34" s="166"/>
      <c r="DC34" s="320" t="s">
        <v>499</v>
      </c>
      <c r="DD34" s="7"/>
      <c r="DE34" s="14"/>
    </row>
    <row r="35" spans="2:109" ht="14.25" customHeight="1" x14ac:dyDescent="0.25">
      <c r="B35" s="292">
        <f t="shared" si="17"/>
        <v>27</v>
      </c>
      <c r="C35" s="321" t="s">
        <v>506</v>
      </c>
      <c r="D35" s="294"/>
      <c r="E35" s="279" t="s">
        <v>41</v>
      </c>
      <c r="F35" s="280">
        <v>3</v>
      </c>
      <c r="G35" s="281"/>
      <c r="H35" s="282"/>
      <c r="I35" s="282"/>
      <c r="J35" s="282"/>
      <c r="K35" s="283">
        <f t="shared" si="0"/>
        <v>0</v>
      </c>
      <c r="L35" s="281"/>
      <c r="M35" s="282"/>
      <c r="N35" s="282"/>
      <c r="O35" s="282"/>
      <c r="P35" s="283">
        <f t="shared" si="1"/>
        <v>0</v>
      </c>
      <c r="Q35" s="281"/>
      <c r="R35" s="282"/>
      <c r="S35" s="282"/>
      <c r="T35" s="282"/>
      <c r="U35" s="283">
        <f t="shared" si="2"/>
        <v>0</v>
      </c>
      <c r="V35" s="281"/>
      <c r="W35" s="282"/>
      <c r="X35" s="282"/>
      <c r="Y35" s="282"/>
      <c r="Z35" s="283">
        <f t="shared" si="3"/>
        <v>0</v>
      </c>
      <c r="AA35" s="281"/>
      <c r="AB35" s="282"/>
      <c r="AC35" s="282"/>
      <c r="AD35" s="282"/>
      <c r="AE35" s="283">
        <f t="shared" si="4"/>
        <v>0</v>
      </c>
      <c r="AF35" s="281"/>
      <c r="AG35" s="282"/>
      <c r="AH35" s="282"/>
      <c r="AI35" s="282"/>
      <c r="AJ35" s="283">
        <f t="shared" si="5"/>
        <v>0</v>
      </c>
      <c r="AK35" s="281"/>
      <c r="AL35" s="282"/>
      <c r="AM35" s="282"/>
      <c r="AN35" s="282"/>
      <c r="AO35" s="283">
        <f t="shared" si="6"/>
        <v>0</v>
      </c>
      <c r="AP35" s="281"/>
      <c r="AQ35" s="282"/>
      <c r="AR35" s="282"/>
      <c r="AS35" s="282"/>
      <c r="AT35" s="283">
        <f t="shared" si="7"/>
        <v>0</v>
      </c>
      <c r="AU35" s="256"/>
      <c r="AV35" s="70"/>
      <c r="AW35" s="37" t="s">
        <v>484</v>
      </c>
      <c r="AX35" s="71"/>
      <c r="AY35" s="43">
        <f t="shared" si="19"/>
        <v>0</v>
      </c>
      <c r="AZ35" s="43"/>
      <c r="BB35" s="292">
        <f t="shared" si="18"/>
        <v>27</v>
      </c>
      <c r="BC35" s="319" t="s">
        <v>507</v>
      </c>
      <c r="BD35" s="279" t="s">
        <v>41</v>
      </c>
      <c r="BE35" s="280">
        <v>3</v>
      </c>
      <c r="BF35" s="289" t="s">
        <v>508</v>
      </c>
      <c r="BG35" s="290" t="s">
        <v>509</v>
      </c>
      <c r="BH35" s="290" t="s">
        <v>510</v>
      </c>
      <c r="BI35" s="290" t="s">
        <v>511</v>
      </c>
      <c r="BJ35" s="291" t="s">
        <v>512</v>
      </c>
      <c r="BL35" s="7"/>
      <c r="BM35" s="276">
        <f t="shared" si="20"/>
        <v>0</v>
      </c>
      <c r="BN35" s="8"/>
      <c r="BO35" s="276">
        <f xml:space="preserve"> IF( OR( $C$35 = $DC$35, $C$35 =""), 0, IF( ISNUMBER( G35 ), 0, 1 ))</f>
        <v>0</v>
      </c>
      <c r="BP35" s="276">
        <f xml:space="preserve"> IF( OR( $C$35 = $DC$35, $C$35 =""), 0, IF( ISNUMBER( H35 ), 0, 1 ))</f>
        <v>0</v>
      </c>
      <c r="BQ35" s="276">
        <f xml:space="preserve"> IF( OR( $C$35 = $DC$35, $C$35 =""), 0, IF( ISNUMBER( I35 ), 0, 1 ))</f>
        <v>0</v>
      </c>
      <c r="BR35" s="276">
        <f xml:space="preserve"> IF( OR( $C$35 = $DC$35, $C$35 =""), 0, IF( ISNUMBER( J35 ), 0, 1 ))</f>
        <v>0</v>
      </c>
      <c r="BS35" s="166"/>
      <c r="BT35" s="276">
        <f xml:space="preserve"> IF( OR( $C$35 = $DC$35, $C$35 =""), 0, IF( ISNUMBER( L35 ), 0, 1 ))</f>
        <v>0</v>
      </c>
      <c r="BU35" s="276">
        <f xml:space="preserve"> IF( OR( $C$35 = $DC$35, $C$35 =""), 0, IF( ISNUMBER( M35 ), 0, 1 ))</f>
        <v>0</v>
      </c>
      <c r="BV35" s="276">
        <f xml:space="preserve"> IF( OR( $C$35 = $DC$35, $C$35 =""), 0, IF( ISNUMBER( N35 ), 0, 1 ))</f>
        <v>0</v>
      </c>
      <c r="BW35" s="276">
        <f xml:space="preserve"> IF( OR( $C$35 = $DC$35, $C$35 =""), 0, IF( ISNUMBER( O35 ), 0, 1 ))</f>
        <v>0</v>
      </c>
      <c r="BX35" s="166"/>
      <c r="BY35" s="276">
        <f xml:space="preserve"> IF( OR( $C$35 = $DC$35, $C$35 =""), 0, IF( ISNUMBER( Q35 ), 0, 1 ))</f>
        <v>0</v>
      </c>
      <c r="BZ35" s="276">
        <f xml:space="preserve"> IF( OR( $C$35 = $DC$35, $C$35 =""), 0, IF( ISNUMBER( R35 ), 0, 1 ))</f>
        <v>0</v>
      </c>
      <c r="CA35" s="276">
        <f xml:space="preserve"> IF( OR( $C$35 = $DC$35, $C$35 =""), 0, IF( ISNUMBER( S35 ), 0, 1 ))</f>
        <v>0</v>
      </c>
      <c r="CB35" s="276">
        <f xml:space="preserve"> IF( OR( $C$35 = $DC$35, $C$35 =""), 0, IF( ISNUMBER( T35 ), 0, 1 ))</f>
        <v>0</v>
      </c>
      <c r="CC35" s="166"/>
      <c r="CD35" s="276">
        <f xml:space="preserve"> IF( OR( $C$35 = $DC$35, $C$35 =""), 0, IF( ISNUMBER( V35 ), 0, 1 ))</f>
        <v>0</v>
      </c>
      <c r="CE35" s="276">
        <f xml:space="preserve"> IF( OR( $C$35 = $DC$35, $C$35 =""), 0, IF( ISNUMBER( W35 ), 0, 1 ))</f>
        <v>0</v>
      </c>
      <c r="CF35" s="276">
        <f xml:space="preserve"> IF( OR( $C$35 = $DC$35, $C$35 =""), 0, IF( ISNUMBER( X35 ), 0, 1 ))</f>
        <v>0</v>
      </c>
      <c r="CG35" s="276">
        <f xml:space="preserve"> IF( OR( $C$35 = $DC$35, $C$35 =""), 0, IF( ISNUMBER( Y35 ), 0, 1 ))</f>
        <v>0</v>
      </c>
      <c r="CH35" s="166"/>
      <c r="CI35" s="276">
        <f xml:space="preserve"> IF( OR( $C$35 = $DC$35, $C$35 =""), 0, IF( ISNUMBER( AA35 ), 0, 1 ))</f>
        <v>0</v>
      </c>
      <c r="CJ35" s="276">
        <f xml:space="preserve"> IF( OR( $C$35 = $DC$35, $C$35 =""), 0, IF( ISNUMBER( AB35 ), 0, 1 ))</f>
        <v>0</v>
      </c>
      <c r="CK35" s="276">
        <f xml:space="preserve"> IF( OR( $C$35 = $DC$35, $C$35 =""), 0, IF( ISNUMBER( AC35 ), 0, 1 ))</f>
        <v>0</v>
      </c>
      <c r="CL35" s="276">
        <f xml:space="preserve"> IF( OR( $C$35 = $DC$35, $C$35 =""), 0, IF( ISNUMBER( AD35 ), 0, 1 ))</f>
        <v>0</v>
      </c>
      <c r="CM35" s="166"/>
      <c r="CN35" s="276">
        <f xml:space="preserve"> IF( OR( $C$35 = $DC$35, $C$35 =""), 0, IF( ISNUMBER( AF35 ), 0, 1 ))</f>
        <v>0</v>
      </c>
      <c r="CO35" s="276">
        <f xml:space="preserve"> IF( OR( $C$35 = $DC$35, $C$35 =""), 0, IF( ISNUMBER( AG35 ), 0, 1 ))</f>
        <v>0</v>
      </c>
      <c r="CP35" s="276">
        <f xml:space="preserve"> IF( OR( $C$35 = $DC$35, $C$35 =""), 0, IF( ISNUMBER( AH35 ), 0, 1 ))</f>
        <v>0</v>
      </c>
      <c r="CQ35" s="276">
        <f xml:space="preserve"> IF( OR( $C$35 = $DC$35, $C$35 =""), 0, IF( ISNUMBER( AI35 ), 0, 1 ))</f>
        <v>0</v>
      </c>
      <c r="CR35" s="166"/>
      <c r="CS35" s="276">
        <f xml:space="preserve"> IF( OR( $C$35 = $DC$35, $C$35 =""), 0, IF( ISNUMBER( AK35 ), 0, 1 ))</f>
        <v>0</v>
      </c>
      <c r="CT35" s="276">
        <f xml:space="preserve"> IF( OR( $C$35 = $DC$35, $C$35 =""), 0, IF( ISNUMBER( AL35 ), 0, 1 ))</f>
        <v>0</v>
      </c>
      <c r="CU35" s="276">
        <f xml:space="preserve"> IF( OR( $C$35 = $DC$35, $C$35 =""), 0, IF( ISNUMBER( AM35 ), 0, 1 ))</f>
        <v>0</v>
      </c>
      <c r="CV35" s="276">
        <f xml:space="preserve"> IF( OR( $C$35 = $DC$35, $C$35 =""), 0, IF( ISNUMBER( AN35 ), 0, 1 ))</f>
        <v>0</v>
      </c>
      <c r="CW35" s="166"/>
      <c r="CX35" s="276">
        <f xml:space="preserve"> IF( OR( $C$35 = $DC$35, $C$35 =""), 0, IF( ISNUMBER( AP35 ), 0, 1 ))</f>
        <v>0</v>
      </c>
      <c r="CY35" s="276">
        <f xml:space="preserve"> IF( OR( $C$35 = $DC$35, $C$35 =""), 0, IF( ISNUMBER( AQ35 ), 0, 1 ))</f>
        <v>0</v>
      </c>
      <c r="CZ35" s="276">
        <f xml:space="preserve"> IF( OR( $C$35 = $DC$35, $C$35 =""), 0, IF( ISNUMBER( AR35 ), 0, 1 ))</f>
        <v>0</v>
      </c>
      <c r="DA35" s="276">
        <f xml:space="preserve"> IF( OR( $C$35 = $DC$35, $C$35 =""), 0, IF( ISNUMBER( AS35 ), 0, 1 ))</f>
        <v>0</v>
      </c>
      <c r="DB35" s="166"/>
      <c r="DC35" s="320" t="s">
        <v>506</v>
      </c>
      <c r="DD35" s="7"/>
      <c r="DE35" s="14"/>
    </row>
    <row r="36" spans="2:109" ht="14.25" customHeight="1" x14ac:dyDescent="0.25">
      <c r="B36" s="292">
        <f t="shared" si="17"/>
        <v>28</v>
      </c>
      <c r="C36" s="321" t="s">
        <v>513</v>
      </c>
      <c r="D36" s="294"/>
      <c r="E36" s="279" t="s">
        <v>41</v>
      </c>
      <c r="F36" s="280">
        <v>3</v>
      </c>
      <c r="G36" s="281"/>
      <c r="H36" s="282"/>
      <c r="I36" s="282"/>
      <c r="J36" s="282"/>
      <c r="K36" s="283">
        <f t="shared" si="0"/>
        <v>0</v>
      </c>
      <c r="L36" s="281"/>
      <c r="M36" s="282"/>
      <c r="N36" s="282"/>
      <c r="O36" s="282"/>
      <c r="P36" s="283">
        <f t="shared" si="1"/>
        <v>0</v>
      </c>
      <c r="Q36" s="281"/>
      <c r="R36" s="282"/>
      <c r="S36" s="282"/>
      <c r="T36" s="282"/>
      <c r="U36" s="283">
        <f t="shared" si="2"/>
        <v>0</v>
      </c>
      <c r="V36" s="281"/>
      <c r="W36" s="282"/>
      <c r="X36" s="282"/>
      <c r="Y36" s="282"/>
      <c r="Z36" s="283">
        <f t="shared" si="3"/>
        <v>0</v>
      </c>
      <c r="AA36" s="281"/>
      <c r="AB36" s="282"/>
      <c r="AC36" s="282"/>
      <c r="AD36" s="282"/>
      <c r="AE36" s="283">
        <f t="shared" si="4"/>
        <v>0</v>
      </c>
      <c r="AF36" s="281"/>
      <c r="AG36" s="282"/>
      <c r="AH36" s="282"/>
      <c r="AI36" s="282"/>
      <c r="AJ36" s="283">
        <f t="shared" si="5"/>
        <v>0</v>
      </c>
      <c r="AK36" s="281"/>
      <c r="AL36" s="282"/>
      <c r="AM36" s="282"/>
      <c r="AN36" s="282"/>
      <c r="AO36" s="283">
        <f t="shared" si="6"/>
        <v>0</v>
      </c>
      <c r="AP36" s="281"/>
      <c r="AQ36" s="282"/>
      <c r="AR36" s="282"/>
      <c r="AS36" s="282"/>
      <c r="AT36" s="283">
        <f t="shared" si="7"/>
        <v>0</v>
      </c>
      <c r="AU36" s="256"/>
      <c r="AV36" s="70"/>
      <c r="AW36" s="37" t="s">
        <v>484</v>
      </c>
      <c r="AX36" s="71"/>
      <c r="AY36" s="43">
        <f t="shared" si="19"/>
        <v>0</v>
      </c>
      <c r="AZ36" s="43"/>
      <c r="BB36" s="292">
        <f t="shared" si="18"/>
        <v>28</v>
      </c>
      <c r="BC36" s="319" t="s">
        <v>514</v>
      </c>
      <c r="BD36" s="279" t="s">
        <v>41</v>
      </c>
      <c r="BE36" s="280">
        <v>3</v>
      </c>
      <c r="BF36" s="289" t="s">
        <v>515</v>
      </c>
      <c r="BG36" s="290" t="s">
        <v>516</v>
      </c>
      <c r="BH36" s="290" t="s">
        <v>517</v>
      </c>
      <c r="BI36" s="290" t="s">
        <v>518</v>
      </c>
      <c r="BJ36" s="291" t="s">
        <v>519</v>
      </c>
      <c r="BL36" s="7"/>
      <c r="BM36" s="276">
        <f t="shared" si="20"/>
        <v>0</v>
      </c>
      <c r="BN36" s="8"/>
      <c r="BO36" s="276">
        <f xml:space="preserve"> IF( OR( $C$36 = $DC$36, $C$36 =""), 0, IF( ISNUMBER( G36 ), 0, 1 ))</f>
        <v>0</v>
      </c>
      <c r="BP36" s="276">
        <f xml:space="preserve"> IF( OR( $C$36 = $DC$36, $C$36 =""), 0, IF( ISNUMBER( H36 ), 0, 1 ))</f>
        <v>0</v>
      </c>
      <c r="BQ36" s="276">
        <f xml:space="preserve"> IF( OR( $C$36 = $DC$36, $C$36 =""), 0, IF( ISNUMBER( I36 ), 0, 1 ))</f>
        <v>0</v>
      </c>
      <c r="BR36" s="276">
        <f xml:space="preserve"> IF( OR( $C$36 = $DC$36, $C$36 =""), 0, IF( ISNUMBER( J36 ), 0, 1 ))</f>
        <v>0</v>
      </c>
      <c r="BS36" s="166"/>
      <c r="BT36" s="276">
        <f xml:space="preserve"> IF( OR( $C$36 = $DC$36, $C$36 =""), 0, IF( ISNUMBER( L36 ), 0, 1 ))</f>
        <v>0</v>
      </c>
      <c r="BU36" s="276">
        <f xml:space="preserve"> IF( OR( $C$36 = $DC$36, $C$36 =""), 0, IF( ISNUMBER( M36 ), 0, 1 ))</f>
        <v>0</v>
      </c>
      <c r="BV36" s="276">
        <f xml:space="preserve"> IF( OR( $C$36 = $DC$36, $C$36 =""), 0, IF( ISNUMBER( N36 ), 0, 1 ))</f>
        <v>0</v>
      </c>
      <c r="BW36" s="276">
        <f xml:space="preserve"> IF( OR( $C$36 = $DC$36, $C$36 =""), 0, IF( ISNUMBER( O36 ), 0, 1 ))</f>
        <v>0</v>
      </c>
      <c r="BX36" s="166"/>
      <c r="BY36" s="276">
        <f xml:space="preserve"> IF( OR( $C$36 = $DC$36, $C$36 =""), 0, IF( ISNUMBER( Q36 ), 0, 1 ))</f>
        <v>0</v>
      </c>
      <c r="BZ36" s="276">
        <f xml:space="preserve"> IF( OR( $C$36 = $DC$36, $C$36 =""), 0, IF( ISNUMBER( R36 ), 0, 1 ))</f>
        <v>0</v>
      </c>
      <c r="CA36" s="276">
        <f xml:space="preserve"> IF( OR( $C$36 = $DC$36, $C$36 =""), 0, IF( ISNUMBER( S36 ), 0, 1 ))</f>
        <v>0</v>
      </c>
      <c r="CB36" s="276">
        <f xml:space="preserve"> IF( OR( $C$36 = $DC$36, $C$36 =""), 0, IF( ISNUMBER( T36 ), 0, 1 ))</f>
        <v>0</v>
      </c>
      <c r="CC36" s="166"/>
      <c r="CD36" s="276">
        <f xml:space="preserve"> IF( OR( $C$36 = $DC$36, $C$36 =""), 0, IF( ISNUMBER( V36 ), 0, 1 ))</f>
        <v>0</v>
      </c>
      <c r="CE36" s="276">
        <f xml:space="preserve"> IF( OR( $C$36 = $DC$36, $C$36 =""), 0, IF( ISNUMBER( W36 ), 0, 1 ))</f>
        <v>0</v>
      </c>
      <c r="CF36" s="276">
        <f xml:space="preserve"> IF( OR( $C$36 = $DC$36, $C$36 =""), 0, IF( ISNUMBER( X36 ), 0, 1 ))</f>
        <v>0</v>
      </c>
      <c r="CG36" s="276">
        <f xml:space="preserve"> IF( OR( $C$36 = $DC$36, $C$36 =""), 0, IF( ISNUMBER( Y36 ), 0, 1 ))</f>
        <v>0</v>
      </c>
      <c r="CH36" s="166"/>
      <c r="CI36" s="276">
        <f xml:space="preserve"> IF( OR( $C$36 = $DC$36, $C$36 =""), 0, IF( ISNUMBER( AA36 ), 0, 1 ))</f>
        <v>0</v>
      </c>
      <c r="CJ36" s="276">
        <f xml:space="preserve"> IF( OR( $C$36 = $DC$36, $C$36 =""), 0, IF( ISNUMBER( AB36 ), 0, 1 ))</f>
        <v>0</v>
      </c>
      <c r="CK36" s="276">
        <f xml:space="preserve"> IF( OR( $C$36 = $DC$36, $C$36 =""), 0, IF( ISNUMBER( AC36 ), 0, 1 ))</f>
        <v>0</v>
      </c>
      <c r="CL36" s="276">
        <f xml:space="preserve"> IF( OR( $C$36 = $DC$36, $C$36 =""), 0, IF( ISNUMBER( AD36 ), 0, 1 ))</f>
        <v>0</v>
      </c>
      <c r="CM36" s="166"/>
      <c r="CN36" s="276">
        <f xml:space="preserve"> IF( OR( $C$36 = $DC$36, $C$36 =""), 0, IF( ISNUMBER( AF36 ), 0, 1 ))</f>
        <v>0</v>
      </c>
      <c r="CO36" s="276">
        <f xml:space="preserve"> IF( OR( $C$36 = $DC$36, $C$36 =""), 0, IF( ISNUMBER( AG36 ), 0, 1 ))</f>
        <v>0</v>
      </c>
      <c r="CP36" s="276">
        <f xml:space="preserve"> IF( OR( $C$36 = $DC$36, $C$36 =""), 0, IF( ISNUMBER( AH36 ), 0, 1 ))</f>
        <v>0</v>
      </c>
      <c r="CQ36" s="276">
        <f xml:space="preserve"> IF( OR( $C$36 = $DC$36, $C$36 =""), 0, IF( ISNUMBER( AI36 ), 0, 1 ))</f>
        <v>0</v>
      </c>
      <c r="CR36" s="166"/>
      <c r="CS36" s="276">
        <f xml:space="preserve"> IF( OR( $C$36 = $DC$36, $C$36 =""), 0, IF( ISNUMBER( AK36 ), 0, 1 ))</f>
        <v>0</v>
      </c>
      <c r="CT36" s="276">
        <f xml:space="preserve"> IF( OR( $C$36 = $DC$36, $C$36 =""), 0, IF( ISNUMBER( AL36 ), 0, 1 ))</f>
        <v>0</v>
      </c>
      <c r="CU36" s="276">
        <f xml:space="preserve"> IF( OR( $C$36 = $DC$36, $C$36 =""), 0, IF( ISNUMBER( AM36 ), 0, 1 ))</f>
        <v>0</v>
      </c>
      <c r="CV36" s="276">
        <f xml:space="preserve"> IF( OR( $C$36 = $DC$36, $C$36 =""), 0, IF( ISNUMBER( AN36 ), 0, 1 ))</f>
        <v>0</v>
      </c>
      <c r="CW36" s="166"/>
      <c r="CX36" s="276">
        <f xml:space="preserve"> IF( OR( $C$36 = $DC$36, $C$36 =""), 0, IF( ISNUMBER( AP36 ), 0, 1 ))</f>
        <v>0</v>
      </c>
      <c r="CY36" s="276">
        <f xml:space="preserve"> IF( OR( $C$36 = $DC$36, $C$36 =""), 0, IF( ISNUMBER( AQ36 ), 0, 1 ))</f>
        <v>0</v>
      </c>
      <c r="CZ36" s="276">
        <f xml:space="preserve"> IF( OR( $C$36 = $DC$36, $C$36 =""), 0, IF( ISNUMBER( AR36 ), 0, 1 ))</f>
        <v>0</v>
      </c>
      <c r="DA36" s="276">
        <f xml:space="preserve"> IF( OR( $C$36 = $DC$36, $C$36 =""), 0, IF( ISNUMBER( AS36 ), 0, 1 ))</f>
        <v>0</v>
      </c>
      <c r="DB36" s="166"/>
      <c r="DC36" s="320" t="s">
        <v>513</v>
      </c>
      <c r="DD36" s="7"/>
      <c r="DE36" s="14"/>
    </row>
    <row r="37" spans="2:109" ht="14.25" customHeight="1" x14ac:dyDescent="0.25">
      <c r="B37" s="292">
        <f t="shared" si="17"/>
        <v>29</v>
      </c>
      <c r="C37" s="321" t="s">
        <v>520</v>
      </c>
      <c r="D37" s="294"/>
      <c r="E37" s="279" t="s">
        <v>41</v>
      </c>
      <c r="F37" s="280">
        <v>3</v>
      </c>
      <c r="G37" s="281"/>
      <c r="H37" s="282"/>
      <c r="I37" s="282"/>
      <c r="J37" s="282"/>
      <c r="K37" s="283">
        <f t="shared" si="0"/>
        <v>0</v>
      </c>
      <c r="L37" s="281"/>
      <c r="M37" s="282"/>
      <c r="N37" s="282"/>
      <c r="O37" s="282"/>
      <c r="P37" s="283">
        <f t="shared" si="1"/>
        <v>0</v>
      </c>
      <c r="Q37" s="281"/>
      <c r="R37" s="282"/>
      <c r="S37" s="282"/>
      <c r="T37" s="282"/>
      <c r="U37" s="283">
        <f t="shared" si="2"/>
        <v>0</v>
      </c>
      <c r="V37" s="281"/>
      <c r="W37" s="282"/>
      <c r="X37" s="282"/>
      <c r="Y37" s="282"/>
      <c r="Z37" s="283">
        <f t="shared" si="3"/>
        <v>0</v>
      </c>
      <c r="AA37" s="281"/>
      <c r="AB37" s="282"/>
      <c r="AC37" s="282"/>
      <c r="AD37" s="282"/>
      <c r="AE37" s="283">
        <f t="shared" si="4"/>
        <v>0</v>
      </c>
      <c r="AF37" s="281"/>
      <c r="AG37" s="282"/>
      <c r="AH37" s="282"/>
      <c r="AI37" s="282"/>
      <c r="AJ37" s="283">
        <f t="shared" si="5"/>
        <v>0</v>
      </c>
      <c r="AK37" s="281"/>
      <c r="AL37" s="282"/>
      <c r="AM37" s="282"/>
      <c r="AN37" s="282"/>
      <c r="AO37" s="283">
        <f t="shared" si="6"/>
        <v>0</v>
      </c>
      <c r="AP37" s="281"/>
      <c r="AQ37" s="282"/>
      <c r="AR37" s="282"/>
      <c r="AS37" s="282"/>
      <c r="AT37" s="283">
        <f t="shared" si="7"/>
        <v>0</v>
      </c>
      <c r="AU37" s="256"/>
      <c r="AV37" s="70"/>
      <c r="AW37" s="37" t="s">
        <v>484</v>
      </c>
      <c r="AX37" s="71"/>
      <c r="AY37" s="43">
        <f t="shared" si="19"/>
        <v>0</v>
      </c>
      <c r="AZ37" s="43"/>
      <c r="BB37" s="292">
        <f t="shared" si="18"/>
        <v>29</v>
      </c>
      <c r="BC37" s="319" t="s">
        <v>521</v>
      </c>
      <c r="BD37" s="279" t="s">
        <v>41</v>
      </c>
      <c r="BE37" s="280">
        <v>3</v>
      </c>
      <c r="BF37" s="289" t="s">
        <v>522</v>
      </c>
      <c r="BG37" s="290" t="s">
        <v>523</v>
      </c>
      <c r="BH37" s="290" t="s">
        <v>524</v>
      </c>
      <c r="BI37" s="290" t="s">
        <v>525</v>
      </c>
      <c r="BJ37" s="291" t="s">
        <v>526</v>
      </c>
      <c r="BL37" s="7"/>
      <c r="BM37" s="276">
        <f t="shared" si="20"/>
        <v>0</v>
      </c>
      <c r="BN37" s="8"/>
      <c r="BO37" s="276">
        <f xml:space="preserve"> IF( OR( $C$37 = $DC$37, $C$37 =""), 0, IF( ISNUMBER( G37 ), 0, 1 ))</f>
        <v>0</v>
      </c>
      <c r="BP37" s="276">
        <f xml:space="preserve"> IF( OR( $C$37 = $DC$37, $C$37 =""), 0, IF( ISNUMBER( H37 ), 0, 1 ))</f>
        <v>0</v>
      </c>
      <c r="BQ37" s="276">
        <f xml:space="preserve"> IF( OR( $C$37 = $DC$37, $C$37 =""), 0, IF( ISNUMBER( I37 ), 0, 1 ))</f>
        <v>0</v>
      </c>
      <c r="BR37" s="276">
        <f xml:space="preserve"> IF( OR( $C$37 = $DC$37, $C$37 =""), 0, IF( ISNUMBER( J37 ), 0, 1 ))</f>
        <v>0</v>
      </c>
      <c r="BS37" s="166"/>
      <c r="BT37" s="276">
        <f xml:space="preserve"> IF( OR( $C$37 = $DC$37, $C$37 =""), 0, IF( ISNUMBER( L37 ), 0, 1 ))</f>
        <v>0</v>
      </c>
      <c r="BU37" s="276">
        <f xml:space="preserve"> IF( OR( $C$37 = $DC$37, $C$37 =""), 0, IF( ISNUMBER( M37 ), 0, 1 ))</f>
        <v>0</v>
      </c>
      <c r="BV37" s="276">
        <f xml:space="preserve"> IF( OR( $C$37 = $DC$37, $C$37 =""), 0, IF( ISNUMBER( N37 ), 0, 1 ))</f>
        <v>0</v>
      </c>
      <c r="BW37" s="276">
        <f xml:space="preserve"> IF( OR( $C$37 = $DC$37, $C$37 =""), 0, IF( ISNUMBER( O37 ), 0, 1 ))</f>
        <v>0</v>
      </c>
      <c r="BX37" s="166"/>
      <c r="BY37" s="276">
        <f xml:space="preserve"> IF( OR( $C$37 = $DC$37, $C$37 =""), 0, IF( ISNUMBER( Q37 ), 0, 1 ))</f>
        <v>0</v>
      </c>
      <c r="BZ37" s="276">
        <f xml:space="preserve"> IF( OR( $C$37 = $DC$37, $C$37 =""), 0, IF( ISNUMBER( R37 ), 0, 1 ))</f>
        <v>0</v>
      </c>
      <c r="CA37" s="276">
        <f xml:space="preserve"> IF( OR( $C$37 = $DC$37, $C$37 =""), 0, IF( ISNUMBER( S37 ), 0, 1 ))</f>
        <v>0</v>
      </c>
      <c r="CB37" s="276">
        <f xml:space="preserve"> IF( OR( $C$37 = $DC$37, $C$37 =""), 0, IF( ISNUMBER( T37 ), 0, 1 ))</f>
        <v>0</v>
      </c>
      <c r="CC37" s="166"/>
      <c r="CD37" s="276">
        <f xml:space="preserve"> IF( OR( $C$37 = $DC$37, $C$37 =""), 0, IF( ISNUMBER( V37 ), 0, 1 ))</f>
        <v>0</v>
      </c>
      <c r="CE37" s="276">
        <f xml:space="preserve"> IF( OR( $C$37 = $DC$37, $C$37 =""), 0, IF( ISNUMBER( W37 ), 0, 1 ))</f>
        <v>0</v>
      </c>
      <c r="CF37" s="276">
        <f xml:space="preserve"> IF( OR( $C$37 = $DC$37, $C$37 =""), 0, IF( ISNUMBER( X37 ), 0, 1 ))</f>
        <v>0</v>
      </c>
      <c r="CG37" s="276">
        <f xml:space="preserve"> IF( OR( $C$37 = $DC$37, $C$37 =""), 0, IF( ISNUMBER( Y37 ), 0, 1 ))</f>
        <v>0</v>
      </c>
      <c r="CH37" s="166"/>
      <c r="CI37" s="276">
        <f xml:space="preserve"> IF( OR( $C$37 = $DC$37, $C$37 =""), 0, IF( ISNUMBER( AA37 ), 0, 1 ))</f>
        <v>0</v>
      </c>
      <c r="CJ37" s="276">
        <f xml:space="preserve"> IF( OR( $C$37 = $DC$37, $C$37 =""), 0, IF( ISNUMBER( AB37 ), 0, 1 ))</f>
        <v>0</v>
      </c>
      <c r="CK37" s="276">
        <f xml:space="preserve"> IF( OR( $C$37 = $DC$37, $C$37 =""), 0, IF( ISNUMBER( AC37 ), 0, 1 ))</f>
        <v>0</v>
      </c>
      <c r="CL37" s="276">
        <f xml:space="preserve"> IF( OR( $C$37 = $DC$37, $C$37 =""), 0, IF( ISNUMBER( AD37 ), 0, 1 ))</f>
        <v>0</v>
      </c>
      <c r="CM37" s="166"/>
      <c r="CN37" s="276">
        <f xml:space="preserve"> IF( OR( $C$37 = $DC$37, $C$37 =""), 0, IF( ISNUMBER( AF37 ), 0, 1 ))</f>
        <v>0</v>
      </c>
      <c r="CO37" s="276">
        <f xml:space="preserve"> IF( OR( $C$37 = $DC$37, $C$37 =""), 0, IF( ISNUMBER( AG37 ), 0, 1 ))</f>
        <v>0</v>
      </c>
      <c r="CP37" s="276">
        <f xml:space="preserve"> IF( OR( $C$37 = $DC$37, $C$37 =""), 0, IF( ISNUMBER( AH37 ), 0, 1 ))</f>
        <v>0</v>
      </c>
      <c r="CQ37" s="276">
        <f xml:space="preserve"> IF( OR( $C$37 = $DC$37, $C$37 =""), 0, IF( ISNUMBER( AI37 ), 0, 1 ))</f>
        <v>0</v>
      </c>
      <c r="CR37" s="166"/>
      <c r="CS37" s="276">
        <f xml:space="preserve"> IF( OR( $C$37 = $DC$37, $C$37 =""), 0, IF( ISNUMBER( AK37 ), 0, 1 ))</f>
        <v>0</v>
      </c>
      <c r="CT37" s="276">
        <f xml:space="preserve"> IF( OR( $C$37 = $DC$37, $C$37 =""), 0, IF( ISNUMBER( AL37 ), 0, 1 ))</f>
        <v>0</v>
      </c>
      <c r="CU37" s="276">
        <f xml:space="preserve"> IF( OR( $C$37 = $DC$37, $C$37 =""), 0, IF( ISNUMBER( AM37 ), 0, 1 ))</f>
        <v>0</v>
      </c>
      <c r="CV37" s="276">
        <f xml:space="preserve"> IF( OR( $C$37 = $DC$37, $C$37 =""), 0, IF( ISNUMBER( AN37 ), 0, 1 ))</f>
        <v>0</v>
      </c>
      <c r="CW37" s="166"/>
      <c r="CX37" s="276">
        <f xml:space="preserve"> IF( OR( $C$37 = $DC$37, $C$37 =""), 0, IF( ISNUMBER( AP37 ), 0, 1 ))</f>
        <v>0</v>
      </c>
      <c r="CY37" s="276">
        <f xml:space="preserve"> IF( OR( $C$37 = $DC$37, $C$37 =""), 0, IF( ISNUMBER( AQ37 ), 0, 1 ))</f>
        <v>0</v>
      </c>
      <c r="CZ37" s="276">
        <f xml:space="preserve"> IF( OR( $C$37 = $DC$37, $C$37 =""), 0, IF( ISNUMBER( AR37 ), 0, 1 ))</f>
        <v>0</v>
      </c>
      <c r="DA37" s="276">
        <f xml:space="preserve"> IF( OR( $C$37 = $DC$37, $C$37 =""), 0, IF( ISNUMBER( AS37 ), 0, 1 ))</f>
        <v>0</v>
      </c>
      <c r="DB37" s="166"/>
      <c r="DC37" s="320" t="s">
        <v>520</v>
      </c>
      <c r="DD37" s="7"/>
      <c r="DE37" s="14"/>
    </row>
    <row r="38" spans="2:109" ht="14.25" customHeight="1" x14ac:dyDescent="0.25">
      <c r="B38" s="292">
        <f t="shared" si="17"/>
        <v>30</v>
      </c>
      <c r="C38" s="321" t="s">
        <v>527</v>
      </c>
      <c r="D38" s="294"/>
      <c r="E38" s="279" t="s">
        <v>41</v>
      </c>
      <c r="F38" s="280">
        <v>3</v>
      </c>
      <c r="G38" s="281"/>
      <c r="H38" s="282"/>
      <c r="I38" s="282"/>
      <c r="J38" s="282"/>
      <c r="K38" s="283">
        <f t="shared" si="0"/>
        <v>0</v>
      </c>
      <c r="L38" s="281"/>
      <c r="M38" s="282"/>
      <c r="N38" s="282"/>
      <c r="O38" s="282"/>
      <c r="P38" s="283">
        <f t="shared" si="1"/>
        <v>0</v>
      </c>
      <c r="Q38" s="281"/>
      <c r="R38" s="282"/>
      <c r="S38" s="282"/>
      <c r="T38" s="282"/>
      <c r="U38" s="283">
        <f t="shared" si="2"/>
        <v>0</v>
      </c>
      <c r="V38" s="281"/>
      <c r="W38" s="282"/>
      <c r="X38" s="282"/>
      <c r="Y38" s="282"/>
      <c r="Z38" s="283">
        <f t="shared" si="3"/>
        <v>0</v>
      </c>
      <c r="AA38" s="281"/>
      <c r="AB38" s="282"/>
      <c r="AC38" s="282"/>
      <c r="AD38" s="282"/>
      <c r="AE38" s="283">
        <f t="shared" si="4"/>
        <v>0</v>
      </c>
      <c r="AF38" s="281"/>
      <c r="AG38" s="282"/>
      <c r="AH38" s="282"/>
      <c r="AI38" s="282"/>
      <c r="AJ38" s="283">
        <f t="shared" si="5"/>
        <v>0</v>
      </c>
      <c r="AK38" s="281"/>
      <c r="AL38" s="282"/>
      <c r="AM38" s="282"/>
      <c r="AN38" s="282"/>
      <c r="AO38" s="283">
        <f t="shared" si="6"/>
        <v>0</v>
      </c>
      <c r="AP38" s="281"/>
      <c r="AQ38" s="282"/>
      <c r="AR38" s="282"/>
      <c r="AS38" s="282"/>
      <c r="AT38" s="283">
        <f t="shared" si="7"/>
        <v>0</v>
      </c>
      <c r="AU38" s="256"/>
      <c r="AV38" s="70"/>
      <c r="AW38" s="37" t="s">
        <v>484</v>
      </c>
      <c r="AX38" s="71"/>
      <c r="AY38" s="43">
        <f t="shared" si="19"/>
        <v>0</v>
      </c>
      <c r="AZ38" s="43"/>
      <c r="BB38" s="292">
        <f t="shared" si="18"/>
        <v>30</v>
      </c>
      <c r="BC38" s="319" t="s">
        <v>528</v>
      </c>
      <c r="BD38" s="279" t="s">
        <v>41</v>
      </c>
      <c r="BE38" s="280">
        <v>3</v>
      </c>
      <c r="BF38" s="289" t="s">
        <v>529</v>
      </c>
      <c r="BG38" s="290" t="s">
        <v>530</v>
      </c>
      <c r="BH38" s="290" t="s">
        <v>531</v>
      </c>
      <c r="BI38" s="290" t="s">
        <v>532</v>
      </c>
      <c r="BJ38" s="291" t="s">
        <v>533</v>
      </c>
      <c r="BL38" s="7"/>
      <c r="BM38" s="276">
        <f t="shared" si="20"/>
        <v>0</v>
      </c>
      <c r="BN38" s="8"/>
      <c r="BO38" s="276">
        <f xml:space="preserve"> IF( OR( $C$38 = $DC$38, $C$38 =""), 0, IF( ISNUMBER( G38 ), 0, 1 ))</f>
        <v>0</v>
      </c>
      <c r="BP38" s="276">
        <f xml:space="preserve"> IF( OR( $C$38 = $DC$38, $C$38 =""), 0, IF( ISNUMBER( H38 ), 0, 1 ))</f>
        <v>0</v>
      </c>
      <c r="BQ38" s="276">
        <f xml:space="preserve"> IF( OR( $C$38 = $DC$38, $C$38 =""), 0, IF( ISNUMBER( I38 ), 0, 1 ))</f>
        <v>0</v>
      </c>
      <c r="BR38" s="276">
        <f xml:space="preserve"> IF( OR( $C$38 = $DC$38, $C$38 =""), 0, IF( ISNUMBER( J38 ), 0, 1 ))</f>
        <v>0</v>
      </c>
      <c r="BS38" s="166"/>
      <c r="BT38" s="276">
        <f xml:space="preserve"> IF( OR( $C$38 = $DC$38, $C$38 =""), 0, IF( ISNUMBER( L38 ), 0, 1 ))</f>
        <v>0</v>
      </c>
      <c r="BU38" s="276">
        <f xml:space="preserve"> IF( OR( $C$38 = $DC$38, $C$38 =""), 0, IF( ISNUMBER( M38 ), 0, 1 ))</f>
        <v>0</v>
      </c>
      <c r="BV38" s="276">
        <f xml:space="preserve"> IF( OR( $C$38 = $DC$38, $C$38 =""), 0, IF( ISNUMBER( N38 ), 0, 1 ))</f>
        <v>0</v>
      </c>
      <c r="BW38" s="276">
        <f xml:space="preserve"> IF( OR( $C$38 = $DC$38, $C$38 =""), 0, IF( ISNUMBER( O38 ), 0, 1 ))</f>
        <v>0</v>
      </c>
      <c r="BX38" s="166"/>
      <c r="BY38" s="276">
        <f xml:space="preserve"> IF( OR( $C$38 = $DC$38, $C$38 =""), 0, IF( ISNUMBER( Q38 ), 0, 1 ))</f>
        <v>0</v>
      </c>
      <c r="BZ38" s="276">
        <f xml:space="preserve"> IF( OR( $C$38 = $DC$38, $C$38 =""), 0, IF( ISNUMBER( R38 ), 0, 1 ))</f>
        <v>0</v>
      </c>
      <c r="CA38" s="276">
        <f xml:space="preserve"> IF( OR( $C$38 = $DC$38, $C$38 =""), 0, IF( ISNUMBER( S38 ), 0, 1 ))</f>
        <v>0</v>
      </c>
      <c r="CB38" s="276">
        <f xml:space="preserve"> IF( OR( $C$38 = $DC$38, $C$38 =""), 0, IF( ISNUMBER( T38 ), 0, 1 ))</f>
        <v>0</v>
      </c>
      <c r="CC38" s="166"/>
      <c r="CD38" s="276">
        <f xml:space="preserve"> IF( OR( $C$38 = $DC$38, $C$38 =""), 0, IF( ISNUMBER( V38 ), 0, 1 ))</f>
        <v>0</v>
      </c>
      <c r="CE38" s="276">
        <f xml:space="preserve"> IF( OR( $C$38 = $DC$38, $C$38 =""), 0, IF( ISNUMBER( W38 ), 0, 1 ))</f>
        <v>0</v>
      </c>
      <c r="CF38" s="276">
        <f xml:space="preserve"> IF( OR( $C$38 = $DC$38, $C$38 =""), 0, IF( ISNUMBER( X38 ), 0, 1 ))</f>
        <v>0</v>
      </c>
      <c r="CG38" s="276">
        <f xml:space="preserve"> IF( OR( $C$38 = $DC$38, $C$38 =""), 0, IF( ISNUMBER( Y38 ), 0, 1 ))</f>
        <v>0</v>
      </c>
      <c r="CH38" s="166"/>
      <c r="CI38" s="276">
        <f xml:space="preserve"> IF( OR( $C$38 = $DC$38, $C$38 =""), 0, IF( ISNUMBER( AA38 ), 0, 1 ))</f>
        <v>0</v>
      </c>
      <c r="CJ38" s="276">
        <f xml:space="preserve"> IF( OR( $C$38 = $DC$38, $C$38 =""), 0, IF( ISNUMBER( AB38 ), 0, 1 ))</f>
        <v>0</v>
      </c>
      <c r="CK38" s="276">
        <f xml:space="preserve"> IF( OR( $C$38 = $DC$38, $C$38 =""), 0, IF( ISNUMBER( AC38 ), 0, 1 ))</f>
        <v>0</v>
      </c>
      <c r="CL38" s="276">
        <f xml:space="preserve"> IF( OR( $C$38 = $DC$38, $C$38 =""), 0, IF( ISNUMBER( AD38 ), 0, 1 ))</f>
        <v>0</v>
      </c>
      <c r="CM38" s="166"/>
      <c r="CN38" s="276">
        <f xml:space="preserve"> IF( OR( $C$38 = $DC$38, $C$38 =""), 0, IF( ISNUMBER( AF38 ), 0, 1 ))</f>
        <v>0</v>
      </c>
      <c r="CO38" s="276">
        <f xml:space="preserve"> IF( OR( $C$38 = $DC$38, $C$38 =""), 0, IF( ISNUMBER( AG38 ), 0, 1 ))</f>
        <v>0</v>
      </c>
      <c r="CP38" s="276">
        <f xml:space="preserve"> IF( OR( $C$38 = $DC$38, $C$38 =""), 0, IF( ISNUMBER( AH38 ), 0, 1 ))</f>
        <v>0</v>
      </c>
      <c r="CQ38" s="276">
        <f xml:space="preserve"> IF( OR( $C$38 = $DC$38, $C$38 =""), 0, IF( ISNUMBER( AI38 ), 0, 1 ))</f>
        <v>0</v>
      </c>
      <c r="CR38" s="166"/>
      <c r="CS38" s="276">
        <f xml:space="preserve"> IF( OR( $C$38 = $DC$38, $C$38 =""), 0, IF( ISNUMBER( AK38 ), 0, 1 ))</f>
        <v>0</v>
      </c>
      <c r="CT38" s="276">
        <f xml:space="preserve"> IF( OR( $C$38 = $DC$38, $C$38 =""), 0, IF( ISNUMBER( AL38 ), 0, 1 ))</f>
        <v>0</v>
      </c>
      <c r="CU38" s="276">
        <f xml:space="preserve"> IF( OR( $C$38 = $DC$38, $C$38 =""), 0, IF( ISNUMBER( AM38 ), 0, 1 ))</f>
        <v>0</v>
      </c>
      <c r="CV38" s="276">
        <f xml:space="preserve"> IF( OR( $C$38 = $DC$38, $C$38 =""), 0, IF( ISNUMBER( AN38 ), 0, 1 ))</f>
        <v>0</v>
      </c>
      <c r="CW38" s="166"/>
      <c r="CX38" s="276">
        <f xml:space="preserve"> IF( OR( $C$38 = $DC$38, $C$38 =""), 0, IF( ISNUMBER( AP38 ), 0, 1 ))</f>
        <v>0</v>
      </c>
      <c r="CY38" s="276">
        <f xml:space="preserve"> IF( OR( $C$38 = $DC$38, $C$38 =""), 0, IF( ISNUMBER( AQ38 ), 0, 1 ))</f>
        <v>0</v>
      </c>
      <c r="CZ38" s="276">
        <f xml:space="preserve"> IF( OR( $C$38 = $DC$38, $C$38 =""), 0, IF( ISNUMBER( AR38 ), 0, 1 ))</f>
        <v>0</v>
      </c>
      <c r="DA38" s="276">
        <f xml:space="preserve"> IF( OR( $C$38 = $DC$38, $C$38 =""), 0, IF( ISNUMBER( AS38 ), 0, 1 ))</f>
        <v>0</v>
      </c>
      <c r="DB38" s="166"/>
      <c r="DC38" s="320" t="s">
        <v>527</v>
      </c>
      <c r="DD38" s="7"/>
      <c r="DE38" s="14"/>
    </row>
    <row r="39" spans="2:109" ht="14.25" customHeight="1" x14ac:dyDescent="0.25">
      <c r="B39" s="278">
        <f t="shared" si="17"/>
        <v>31</v>
      </c>
      <c r="C39" s="321" t="s">
        <v>534</v>
      </c>
      <c r="D39" s="294"/>
      <c r="E39" s="279" t="s">
        <v>41</v>
      </c>
      <c r="F39" s="280">
        <v>3</v>
      </c>
      <c r="G39" s="281"/>
      <c r="H39" s="282"/>
      <c r="I39" s="282"/>
      <c r="J39" s="282"/>
      <c r="K39" s="283">
        <f t="shared" si="0"/>
        <v>0</v>
      </c>
      <c r="L39" s="281"/>
      <c r="M39" s="282"/>
      <c r="N39" s="282"/>
      <c r="O39" s="282"/>
      <c r="P39" s="283">
        <f t="shared" si="1"/>
        <v>0</v>
      </c>
      <c r="Q39" s="281"/>
      <c r="R39" s="282"/>
      <c r="S39" s="282"/>
      <c r="T39" s="282"/>
      <c r="U39" s="283">
        <f t="shared" si="2"/>
        <v>0</v>
      </c>
      <c r="V39" s="281"/>
      <c r="W39" s="282"/>
      <c r="X39" s="282"/>
      <c r="Y39" s="282"/>
      <c r="Z39" s="283">
        <f t="shared" si="3"/>
        <v>0</v>
      </c>
      <c r="AA39" s="281"/>
      <c r="AB39" s="282"/>
      <c r="AC39" s="282"/>
      <c r="AD39" s="282"/>
      <c r="AE39" s="283">
        <f t="shared" si="4"/>
        <v>0</v>
      </c>
      <c r="AF39" s="281"/>
      <c r="AG39" s="282"/>
      <c r="AH39" s="282"/>
      <c r="AI39" s="282"/>
      <c r="AJ39" s="283">
        <f t="shared" si="5"/>
        <v>0</v>
      </c>
      <c r="AK39" s="281"/>
      <c r="AL39" s="282"/>
      <c r="AM39" s="282"/>
      <c r="AN39" s="282"/>
      <c r="AO39" s="283">
        <f t="shared" si="6"/>
        <v>0</v>
      </c>
      <c r="AP39" s="281"/>
      <c r="AQ39" s="282"/>
      <c r="AR39" s="282"/>
      <c r="AS39" s="282"/>
      <c r="AT39" s="283">
        <f t="shared" si="7"/>
        <v>0</v>
      </c>
      <c r="AU39" s="256"/>
      <c r="AV39" s="70"/>
      <c r="AW39" s="37" t="s">
        <v>484</v>
      </c>
      <c r="AX39" s="71"/>
      <c r="AY39" s="43">
        <f t="shared" si="19"/>
        <v>0</v>
      </c>
      <c r="AZ39" s="43"/>
      <c r="BB39" s="278">
        <f t="shared" si="18"/>
        <v>31</v>
      </c>
      <c r="BC39" s="319" t="s">
        <v>535</v>
      </c>
      <c r="BD39" s="279" t="s">
        <v>41</v>
      </c>
      <c r="BE39" s="280">
        <v>3</v>
      </c>
      <c r="BF39" s="289" t="s">
        <v>536</v>
      </c>
      <c r="BG39" s="290" t="s">
        <v>537</v>
      </c>
      <c r="BH39" s="290" t="s">
        <v>538</v>
      </c>
      <c r="BI39" s="290" t="s">
        <v>539</v>
      </c>
      <c r="BJ39" s="291" t="s">
        <v>540</v>
      </c>
      <c r="BL39" s="7"/>
      <c r="BM39" s="276">
        <f t="shared" si="20"/>
        <v>0</v>
      </c>
      <c r="BN39" s="8"/>
      <c r="BO39" s="276">
        <f xml:space="preserve"> IF( OR( $C$39 = $DC$39, $C$39 =""), 0, IF( ISNUMBER( G39 ), 0, 1 ))</f>
        <v>0</v>
      </c>
      <c r="BP39" s="276">
        <f xml:space="preserve"> IF( OR( $C$39 = $DC$39, $C$39 =""), 0, IF( ISNUMBER( H39 ), 0, 1 ))</f>
        <v>0</v>
      </c>
      <c r="BQ39" s="276">
        <f xml:space="preserve"> IF( OR( $C$39 = $DC$39, $C$39 =""), 0, IF( ISNUMBER( I39 ), 0, 1 ))</f>
        <v>0</v>
      </c>
      <c r="BR39" s="276">
        <f xml:space="preserve"> IF( OR( $C$39 = $DC$39, $C$39 =""), 0, IF( ISNUMBER( J39 ), 0, 1 ))</f>
        <v>0</v>
      </c>
      <c r="BS39" s="166"/>
      <c r="BT39" s="276">
        <f xml:space="preserve"> IF( OR( $C$39 = $DC$39, $C$39 =""), 0, IF( ISNUMBER( L39 ), 0, 1 ))</f>
        <v>0</v>
      </c>
      <c r="BU39" s="276">
        <f xml:space="preserve"> IF( OR( $C$39 = $DC$39, $C$39 =""), 0, IF( ISNUMBER( M39 ), 0, 1 ))</f>
        <v>0</v>
      </c>
      <c r="BV39" s="276">
        <f xml:space="preserve"> IF( OR( $C$39 = $DC$39, $C$39 =""), 0, IF( ISNUMBER( N39 ), 0, 1 ))</f>
        <v>0</v>
      </c>
      <c r="BW39" s="276">
        <f xml:space="preserve"> IF( OR( $C$39 = $DC$39, $C$39 =""), 0, IF( ISNUMBER( O39 ), 0, 1 ))</f>
        <v>0</v>
      </c>
      <c r="BX39" s="166"/>
      <c r="BY39" s="276">
        <f xml:space="preserve"> IF( OR( $C$39 = $DC$39, $C$39 =""), 0, IF( ISNUMBER( Q39 ), 0, 1 ))</f>
        <v>0</v>
      </c>
      <c r="BZ39" s="276">
        <f xml:space="preserve"> IF( OR( $C$39 = $DC$39, $C$39 =""), 0, IF( ISNUMBER( R39 ), 0, 1 ))</f>
        <v>0</v>
      </c>
      <c r="CA39" s="276">
        <f xml:space="preserve"> IF( OR( $C$39 = $DC$39, $C$39 =""), 0, IF( ISNUMBER( S39 ), 0, 1 ))</f>
        <v>0</v>
      </c>
      <c r="CB39" s="276">
        <f xml:space="preserve"> IF( OR( $C$39 = $DC$39, $C$39 =""), 0, IF( ISNUMBER( T39 ), 0, 1 ))</f>
        <v>0</v>
      </c>
      <c r="CC39" s="166"/>
      <c r="CD39" s="276">
        <f xml:space="preserve"> IF( OR( $C$39 = $DC$39, $C$39 =""), 0, IF( ISNUMBER( V39 ), 0, 1 ))</f>
        <v>0</v>
      </c>
      <c r="CE39" s="276">
        <f xml:space="preserve"> IF( OR( $C$39 = $DC$39, $C$39 =""), 0, IF( ISNUMBER( W39 ), 0, 1 ))</f>
        <v>0</v>
      </c>
      <c r="CF39" s="276">
        <f xml:space="preserve"> IF( OR( $C$39 = $DC$39, $C$39 =""), 0, IF( ISNUMBER( X39 ), 0, 1 ))</f>
        <v>0</v>
      </c>
      <c r="CG39" s="276">
        <f xml:space="preserve"> IF( OR( $C$39 = $DC$39, $C$39 =""), 0, IF( ISNUMBER( Y39 ), 0, 1 ))</f>
        <v>0</v>
      </c>
      <c r="CH39" s="166"/>
      <c r="CI39" s="276">
        <f xml:space="preserve"> IF( OR( $C$39 = $DC$39, $C$39 =""), 0, IF( ISNUMBER( AA39 ), 0, 1 ))</f>
        <v>0</v>
      </c>
      <c r="CJ39" s="276">
        <f xml:space="preserve"> IF( OR( $C$39 = $DC$39, $C$39 =""), 0, IF( ISNUMBER( AB39 ), 0, 1 ))</f>
        <v>0</v>
      </c>
      <c r="CK39" s="276">
        <f xml:space="preserve"> IF( OR( $C$39 = $DC$39, $C$39 =""), 0, IF( ISNUMBER( AC39 ), 0, 1 ))</f>
        <v>0</v>
      </c>
      <c r="CL39" s="276">
        <f xml:space="preserve"> IF( OR( $C$39 = $DC$39, $C$39 =""), 0, IF( ISNUMBER( AD39 ), 0, 1 ))</f>
        <v>0</v>
      </c>
      <c r="CM39" s="166"/>
      <c r="CN39" s="276">
        <f xml:space="preserve"> IF( OR( $C$39 = $DC$39, $C$39 =""), 0, IF( ISNUMBER( AF39 ), 0, 1 ))</f>
        <v>0</v>
      </c>
      <c r="CO39" s="276">
        <f xml:space="preserve"> IF( OR( $C$39 = $DC$39, $C$39 =""), 0, IF( ISNUMBER( AG39 ), 0, 1 ))</f>
        <v>0</v>
      </c>
      <c r="CP39" s="276">
        <f xml:space="preserve"> IF( OR( $C$39 = $DC$39, $C$39 =""), 0, IF( ISNUMBER( AH39 ), 0, 1 ))</f>
        <v>0</v>
      </c>
      <c r="CQ39" s="276">
        <f xml:space="preserve"> IF( OR( $C$39 = $DC$39, $C$39 =""), 0, IF( ISNUMBER( AI39 ), 0, 1 ))</f>
        <v>0</v>
      </c>
      <c r="CR39" s="166"/>
      <c r="CS39" s="276">
        <f xml:space="preserve"> IF( OR( $C$39 = $DC$39, $C$39 =""), 0, IF( ISNUMBER( AK39 ), 0, 1 ))</f>
        <v>0</v>
      </c>
      <c r="CT39" s="276">
        <f xml:space="preserve"> IF( OR( $C$39 = $DC$39, $C$39 =""), 0, IF( ISNUMBER( AL39 ), 0, 1 ))</f>
        <v>0</v>
      </c>
      <c r="CU39" s="276">
        <f xml:space="preserve"> IF( OR( $C$39 = $DC$39, $C$39 =""), 0, IF( ISNUMBER( AM39 ), 0, 1 ))</f>
        <v>0</v>
      </c>
      <c r="CV39" s="276">
        <f xml:space="preserve"> IF( OR( $C$39 = $DC$39, $C$39 =""), 0, IF( ISNUMBER( AN39 ), 0, 1 ))</f>
        <v>0</v>
      </c>
      <c r="CW39" s="166"/>
      <c r="CX39" s="276">
        <f xml:space="preserve"> IF( OR( $C$39 = $DC$39, $C$39 =""), 0, IF( ISNUMBER( AP39 ), 0, 1 ))</f>
        <v>0</v>
      </c>
      <c r="CY39" s="276">
        <f xml:space="preserve"> IF( OR( $C$39 = $DC$39, $C$39 =""), 0, IF( ISNUMBER( AQ39 ), 0, 1 ))</f>
        <v>0</v>
      </c>
      <c r="CZ39" s="276">
        <f xml:space="preserve"> IF( OR( $C$39 = $DC$39, $C$39 =""), 0, IF( ISNUMBER( AR39 ), 0, 1 ))</f>
        <v>0</v>
      </c>
      <c r="DA39" s="276">
        <f xml:space="preserve"> IF( OR( $C$39 = $DC$39, $C$39 =""), 0, IF( ISNUMBER( AS39 ), 0, 1 ))</f>
        <v>0</v>
      </c>
      <c r="DB39" s="166"/>
      <c r="DC39" s="320" t="s">
        <v>534</v>
      </c>
      <c r="DD39" s="7"/>
      <c r="DE39" s="14"/>
    </row>
    <row r="40" spans="2:109" ht="14.25" customHeight="1" x14ac:dyDescent="0.25">
      <c r="B40" s="322">
        <f t="shared" si="17"/>
        <v>32</v>
      </c>
      <c r="C40" s="321" t="s">
        <v>541</v>
      </c>
      <c r="D40" s="294"/>
      <c r="E40" s="279" t="s">
        <v>41</v>
      </c>
      <c r="F40" s="280">
        <v>3</v>
      </c>
      <c r="G40" s="281"/>
      <c r="H40" s="282"/>
      <c r="I40" s="282"/>
      <c r="J40" s="282"/>
      <c r="K40" s="283">
        <f t="shared" si="0"/>
        <v>0</v>
      </c>
      <c r="L40" s="281"/>
      <c r="M40" s="282"/>
      <c r="N40" s="282"/>
      <c r="O40" s="282"/>
      <c r="P40" s="283">
        <f t="shared" si="1"/>
        <v>0</v>
      </c>
      <c r="Q40" s="281"/>
      <c r="R40" s="282"/>
      <c r="S40" s="282"/>
      <c r="T40" s="282"/>
      <c r="U40" s="283">
        <f t="shared" si="2"/>
        <v>0</v>
      </c>
      <c r="V40" s="281"/>
      <c r="W40" s="282"/>
      <c r="X40" s="282"/>
      <c r="Y40" s="282"/>
      <c r="Z40" s="283">
        <f t="shared" si="3"/>
        <v>0</v>
      </c>
      <c r="AA40" s="281"/>
      <c r="AB40" s="282"/>
      <c r="AC40" s="282"/>
      <c r="AD40" s="282"/>
      <c r="AE40" s="283">
        <f t="shared" si="4"/>
        <v>0</v>
      </c>
      <c r="AF40" s="281"/>
      <c r="AG40" s="282"/>
      <c r="AH40" s="282"/>
      <c r="AI40" s="282"/>
      <c r="AJ40" s="283">
        <f t="shared" si="5"/>
        <v>0</v>
      </c>
      <c r="AK40" s="281"/>
      <c r="AL40" s="282"/>
      <c r="AM40" s="282"/>
      <c r="AN40" s="282"/>
      <c r="AO40" s="283">
        <f t="shared" si="6"/>
        <v>0</v>
      </c>
      <c r="AP40" s="281"/>
      <c r="AQ40" s="282"/>
      <c r="AR40" s="282"/>
      <c r="AS40" s="282"/>
      <c r="AT40" s="283">
        <f t="shared" si="7"/>
        <v>0</v>
      </c>
      <c r="AU40" s="256"/>
      <c r="AV40" s="70"/>
      <c r="AW40" s="37" t="s">
        <v>484</v>
      </c>
      <c r="AX40" s="71"/>
      <c r="AY40" s="43">
        <f t="shared" si="19"/>
        <v>0</v>
      </c>
      <c r="AZ40" s="43"/>
      <c r="BB40" s="322">
        <f t="shared" si="18"/>
        <v>32</v>
      </c>
      <c r="BC40" s="319" t="s">
        <v>542</v>
      </c>
      <c r="BD40" s="279" t="s">
        <v>41</v>
      </c>
      <c r="BE40" s="280">
        <v>3</v>
      </c>
      <c r="BF40" s="289" t="s">
        <v>543</v>
      </c>
      <c r="BG40" s="290" t="s">
        <v>544</v>
      </c>
      <c r="BH40" s="290" t="s">
        <v>545</v>
      </c>
      <c r="BI40" s="290" t="s">
        <v>546</v>
      </c>
      <c r="BJ40" s="291" t="s">
        <v>547</v>
      </c>
      <c r="BL40" s="7"/>
      <c r="BM40" s="276">
        <f t="shared" si="20"/>
        <v>0</v>
      </c>
      <c r="BN40" s="8"/>
      <c r="BO40" s="276">
        <f xml:space="preserve"> IF( OR( $C$40 = $DC$40, $C$40 =""), 0, IF( ISNUMBER( G40 ), 0, 1 ))</f>
        <v>0</v>
      </c>
      <c r="BP40" s="276">
        <f xml:space="preserve"> IF( OR( $C$40 = $DC$40, $C$40 =""), 0, IF( ISNUMBER( H40 ), 0, 1 ))</f>
        <v>0</v>
      </c>
      <c r="BQ40" s="276">
        <f xml:space="preserve"> IF( OR( $C$40 = $DC$40, $C$40 =""), 0, IF( ISNUMBER( I40 ), 0, 1 ))</f>
        <v>0</v>
      </c>
      <c r="BR40" s="276">
        <f xml:space="preserve"> IF( OR( $C$40 = $DC$40, $C$40 =""), 0, IF( ISNUMBER( J40 ), 0, 1 ))</f>
        <v>0</v>
      </c>
      <c r="BS40" s="166"/>
      <c r="BT40" s="276">
        <f xml:space="preserve"> IF( OR( $C$40 = $DC$40, $C$40 =""), 0, IF( ISNUMBER( L40 ), 0, 1 ))</f>
        <v>0</v>
      </c>
      <c r="BU40" s="276">
        <f xml:space="preserve"> IF( OR( $C$40 = $DC$40, $C$40 =""), 0, IF( ISNUMBER( M40 ), 0, 1 ))</f>
        <v>0</v>
      </c>
      <c r="BV40" s="276">
        <f xml:space="preserve"> IF( OR( $C$40 = $DC$40, $C$40 =""), 0, IF( ISNUMBER( N40 ), 0, 1 ))</f>
        <v>0</v>
      </c>
      <c r="BW40" s="276">
        <f xml:space="preserve"> IF( OR( $C$40 = $DC$40, $C$40 =""), 0, IF( ISNUMBER( O40 ), 0, 1 ))</f>
        <v>0</v>
      </c>
      <c r="BX40" s="166"/>
      <c r="BY40" s="276">
        <f xml:space="preserve"> IF( OR( $C$40 = $DC$40, $C$40 =""), 0, IF( ISNUMBER( Q40 ), 0, 1 ))</f>
        <v>0</v>
      </c>
      <c r="BZ40" s="276">
        <f xml:space="preserve"> IF( OR( $C$40 = $DC$40, $C$40 =""), 0, IF( ISNUMBER( R40 ), 0, 1 ))</f>
        <v>0</v>
      </c>
      <c r="CA40" s="276">
        <f xml:space="preserve"> IF( OR( $C$40 = $DC$40, $C$40 =""), 0, IF( ISNUMBER( S40 ), 0, 1 ))</f>
        <v>0</v>
      </c>
      <c r="CB40" s="276">
        <f xml:space="preserve"> IF( OR( $C$40 = $DC$40, $C$40 =""), 0, IF( ISNUMBER( T40 ), 0, 1 ))</f>
        <v>0</v>
      </c>
      <c r="CC40" s="166"/>
      <c r="CD40" s="276">
        <f xml:space="preserve"> IF( OR( $C$40 = $DC$40, $C$40 =""), 0, IF( ISNUMBER( V40 ), 0, 1 ))</f>
        <v>0</v>
      </c>
      <c r="CE40" s="276">
        <f xml:space="preserve"> IF( OR( $C$40 = $DC$40, $C$40 =""), 0, IF( ISNUMBER( W40 ), 0, 1 ))</f>
        <v>0</v>
      </c>
      <c r="CF40" s="276">
        <f xml:space="preserve"> IF( OR( $C$40 = $DC$40, $C$40 =""), 0, IF( ISNUMBER( X40 ), 0, 1 ))</f>
        <v>0</v>
      </c>
      <c r="CG40" s="276">
        <f xml:space="preserve"> IF( OR( $C$40 = $DC$40, $C$40 =""), 0, IF( ISNUMBER( Y40 ), 0, 1 ))</f>
        <v>0</v>
      </c>
      <c r="CH40" s="166"/>
      <c r="CI40" s="276">
        <f xml:space="preserve"> IF( OR( $C$40 = $DC$40, $C$40 =""), 0, IF( ISNUMBER( AA40 ), 0, 1 ))</f>
        <v>0</v>
      </c>
      <c r="CJ40" s="276">
        <f xml:space="preserve"> IF( OR( $C$40 = $DC$40, $C$40 =""), 0, IF( ISNUMBER( AB40 ), 0, 1 ))</f>
        <v>0</v>
      </c>
      <c r="CK40" s="276">
        <f xml:space="preserve"> IF( OR( $C$40 = $DC$40, $C$40 =""), 0, IF( ISNUMBER( AC40 ), 0, 1 ))</f>
        <v>0</v>
      </c>
      <c r="CL40" s="276">
        <f xml:space="preserve"> IF( OR( $C$40 = $DC$40, $C$40 =""), 0, IF( ISNUMBER( AD40 ), 0, 1 ))</f>
        <v>0</v>
      </c>
      <c r="CM40" s="166"/>
      <c r="CN40" s="276">
        <f xml:space="preserve"> IF( OR( $C$40 = $DC$40, $C$40 =""), 0, IF( ISNUMBER( AF40 ), 0, 1 ))</f>
        <v>0</v>
      </c>
      <c r="CO40" s="276">
        <f xml:space="preserve"> IF( OR( $C$40 = $DC$40, $C$40 =""), 0, IF( ISNUMBER( AG40 ), 0, 1 ))</f>
        <v>0</v>
      </c>
      <c r="CP40" s="276">
        <f xml:space="preserve"> IF( OR( $C$40 = $DC$40, $C$40 =""), 0, IF( ISNUMBER( AH40 ), 0, 1 ))</f>
        <v>0</v>
      </c>
      <c r="CQ40" s="276">
        <f xml:space="preserve"> IF( OR( $C$40 = $DC$40, $C$40 =""), 0, IF( ISNUMBER( AI40 ), 0, 1 ))</f>
        <v>0</v>
      </c>
      <c r="CR40" s="166"/>
      <c r="CS40" s="276">
        <f xml:space="preserve"> IF( OR( $C$40 = $DC$40, $C$40 =""), 0, IF( ISNUMBER( AK40 ), 0, 1 ))</f>
        <v>0</v>
      </c>
      <c r="CT40" s="276">
        <f xml:space="preserve"> IF( OR( $C$40 = $DC$40, $C$40 =""), 0, IF( ISNUMBER( AL40 ), 0, 1 ))</f>
        <v>0</v>
      </c>
      <c r="CU40" s="276">
        <f xml:space="preserve"> IF( OR( $C$40 = $DC$40, $C$40 =""), 0, IF( ISNUMBER( AM40 ), 0, 1 ))</f>
        <v>0</v>
      </c>
      <c r="CV40" s="276">
        <f xml:space="preserve"> IF( OR( $C$40 = $DC$40, $C$40 =""), 0, IF( ISNUMBER( AN40 ), 0, 1 ))</f>
        <v>0</v>
      </c>
      <c r="CW40" s="166"/>
      <c r="CX40" s="276">
        <f xml:space="preserve"> IF( OR( $C$40 = $DC$40, $C$40 =""), 0, IF( ISNUMBER( AP40 ), 0, 1 ))</f>
        <v>0</v>
      </c>
      <c r="CY40" s="276">
        <f xml:space="preserve"> IF( OR( $C$40 = $DC$40, $C$40 =""), 0, IF( ISNUMBER( AQ40 ), 0, 1 ))</f>
        <v>0</v>
      </c>
      <c r="CZ40" s="276">
        <f xml:space="preserve"> IF( OR( $C$40 = $DC$40, $C$40 =""), 0, IF( ISNUMBER( AR40 ), 0, 1 ))</f>
        <v>0</v>
      </c>
      <c r="DA40" s="276">
        <f xml:space="preserve"> IF( OR( $C$40 = $DC$40, $C$40 =""), 0, IF( ISNUMBER( AS40 ), 0, 1 ))</f>
        <v>0</v>
      </c>
      <c r="DB40" s="166"/>
      <c r="DC40" s="320" t="s">
        <v>541</v>
      </c>
      <c r="DD40" s="7"/>
      <c r="DE40" s="14"/>
    </row>
    <row r="41" spans="2:109" ht="14.25" customHeight="1" x14ac:dyDescent="0.25">
      <c r="B41" s="323">
        <f t="shared" si="17"/>
        <v>33</v>
      </c>
      <c r="C41" s="324" t="s">
        <v>548</v>
      </c>
      <c r="D41" s="300"/>
      <c r="E41" s="301" t="s">
        <v>41</v>
      </c>
      <c r="F41" s="302">
        <v>3</v>
      </c>
      <c r="G41" s="303"/>
      <c r="H41" s="304"/>
      <c r="I41" s="304"/>
      <c r="J41" s="304"/>
      <c r="K41" s="305">
        <f t="shared" si="0"/>
        <v>0</v>
      </c>
      <c r="L41" s="303"/>
      <c r="M41" s="304"/>
      <c r="N41" s="304"/>
      <c r="O41" s="304"/>
      <c r="P41" s="305">
        <f t="shared" si="1"/>
        <v>0</v>
      </c>
      <c r="Q41" s="303"/>
      <c r="R41" s="304"/>
      <c r="S41" s="304"/>
      <c r="T41" s="304"/>
      <c r="U41" s="305">
        <f t="shared" si="2"/>
        <v>0</v>
      </c>
      <c r="V41" s="303"/>
      <c r="W41" s="304"/>
      <c r="X41" s="304"/>
      <c r="Y41" s="304"/>
      <c r="Z41" s="305">
        <f t="shared" si="3"/>
        <v>0</v>
      </c>
      <c r="AA41" s="303"/>
      <c r="AB41" s="304"/>
      <c r="AC41" s="304"/>
      <c r="AD41" s="304"/>
      <c r="AE41" s="305">
        <f t="shared" si="4"/>
        <v>0</v>
      </c>
      <c r="AF41" s="303"/>
      <c r="AG41" s="304"/>
      <c r="AH41" s="304"/>
      <c r="AI41" s="304"/>
      <c r="AJ41" s="305">
        <f t="shared" si="5"/>
        <v>0</v>
      </c>
      <c r="AK41" s="303"/>
      <c r="AL41" s="304"/>
      <c r="AM41" s="304"/>
      <c r="AN41" s="304"/>
      <c r="AO41" s="305">
        <f t="shared" si="6"/>
        <v>0</v>
      </c>
      <c r="AP41" s="303"/>
      <c r="AQ41" s="304"/>
      <c r="AR41" s="304"/>
      <c r="AS41" s="304"/>
      <c r="AT41" s="305">
        <f t="shared" si="7"/>
        <v>0</v>
      </c>
      <c r="AU41" s="256"/>
      <c r="AV41" s="70"/>
      <c r="AW41" s="37" t="s">
        <v>484</v>
      </c>
      <c r="AX41" s="71"/>
      <c r="AY41" s="43">
        <f t="shared" si="19"/>
        <v>0</v>
      </c>
      <c r="AZ41" s="43"/>
      <c r="BB41" s="323">
        <f t="shared" si="18"/>
        <v>33</v>
      </c>
      <c r="BC41" s="325" t="s">
        <v>549</v>
      </c>
      <c r="BD41" s="301" t="s">
        <v>41</v>
      </c>
      <c r="BE41" s="302">
        <v>3</v>
      </c>
      <c r="BF41" s="306" t="s">
        <v>550</v>
      </c>
      <c r="BG41" s="307" t="s">
        <v>551</v>
      </c>
      <c r="BH41" s="307" t="s">
        <v>552</v>
      </c>
      <c r="BI41" s="307" t="s">
        <v>553</v>
      </c>
      <c r="BJ41" s="308" t="s">
        <v>554</v>
      </c>
      <c r="BL41" s="7"/>
      <c r="BM41" s="276">
        <f t="shared" si="20"/>
        <v>0</v>
      </c>
      <c r="BN41" s="8"/>
      <c r="BO41" s="276">
        <f xml:space="preserve"> IF( OR( $C$41 = $DC$41, $C$41 =""), 0, IF( ISNUMBER( G41 ), 0, 1 ))</f>
        <v>0</v>
      </c>
      <c r="BP41" s="276">
        <f xml:space="preserve"> IF( OR( $C$41 = $DC$41, $C$41 =""), 0, IF( ISNUMBER( H41 ), 0, 1 ))</f>
        <v>0</v>
      </c>
      <c r="BQ41" s="276">
        <f xml:space="preserve"> IF( OR( $C$41 = $DC$41, $C$41 =""), 0, IF( ISNUMBER( I41 ), 0, 1 ))</f>
        <v>0</v>
      </c>
      <c r="BR41" s="276">
        <f xml:space="preserve"> IF( OR( $C$41 = $DC$41, $C$41 =""), 0, IF( ISNUMBER( J41 ), 0, 1 ))</f>
        <v>0</v>
      </c>
      <c r="BS41" s="166"/>
      <c r="BT41" s="276">
        <f xml:space="preserve"> IF( OR( $C$41 = $DC$41, $C$41 =""), 0, IF( ISNUMBER( L41 ), 0, 1 ))</f>
        <v>0</v>
      </c>
      <c r="BU41" s="276">
        <f xml:space="preserve"> IF( OR( $C$41 = $DC$41, $C$41 =""), 0, IF( ISNUMBER( M41 ), 0, 1 ))</f>
        <v>0</v>
      </c>
      <c r="BV41" s="276">
        <f xml:space="preserve"> IF( OR( $C$41 = $DC$41, $C$41 =""), 0, IF( ISNUMBER( N41 ), 0, 1 ))</f>
        <v>0</v>
      </c>
      <c r="BW41" s="276">
        <f xml:space="preserve"> IF( OR( $C$41 = $DC$41, $C$41 =""), 0, IF( ISNUMBER( O41 ), 0, 1 ))</f>
        <v>0</v>
      </c>
      <c r="BX41" s="166"/>
      <c r="BY41" s="276">
        <f xml:space="preserve"> IF( OR( $C$41 = $DC$41, $C$41 =""), 0, IF( ISNUMBER( Q41 ), 0, 1 ))</f>
        <v>0</v>
      </c>
      <c r="BZ41" s="276">
        <f xml:space="preserve"> IF( OR( $C$41 = $DC$41, $C$41 =""), 0, IF( ISNUMBER( R41 ), 0, 1 ))</f>
        <v>0</v>
      </c>
      <c r="CA41" s="276">
        <f xml:space="preserve"> IF( OR( $C$41 = $DC$41, $C$41 =""), 0, IF( ISNUMBER( S41 ), 0, 1 ))</f>
        <v>0</v>
      </c>
      <c r="CB41" s="276">
        <f xml:space="preserve"> IF( OR( $C$41 = $DC$41, $C$41 =""), 0, IF( ISNUMBER( T41 ), 0, 1 ))</f>
        <v>0</v>
      </c>
      <c r="CC41" s="166"/>
      <c r="CD41" s="276">
        <f xml:space="preserve"> IF( OR( $C$41 = $DC$41, $C$41 =""), 0, IF( ISNUMBER( V41 ), 0, 1 ))</f>
        <v>0</v>
      </c>
      <c r="CE41" s="276">
        <f xml:space="preserve"> IF( OR( $C$41 = $DC$41, $C$41 =""), 0, IF( ISNUMBER( W41 ), 0, 1 ))</f>
        <v>0</v>
      </c>
      <c r="CF41" s="276">
        <f xml:space="preserve"> IF( OR( $C$41 = $DC$41, $C$41 =""), 0, IF( ISNUMBER( X41 ), 0, 1 ))</f>
        <v>0</v>
      </c>
      <c r="CG41" s="276">
        <f xml:space="preserve"> IF( OR( $C$41 = $DC$41, $C$41 =""), 0, IF( ISNUMBER( Y41 ), 0, 1 ))</f>
        <v>0</v>
      </c>
      <c r="CH41" s="166"/>
      <c r="CI41" s="276">
        <f xml:space="preserve"> IF( OR( $C$41 = $DC$41, $C$41 =""), 0, IF( ISNUMBER( AA41 ), 0, 1 ))</f>
        <v>0</v>
      </c>
      <c r="CJ41" s="276">
        <f xml:space="preserve"> IF( OR( $C$41 = $DC$41, $C$41 =""), 0, IF( ISNUMBER( AB41 ), 0, 1 ))</f>
        <v>0</v>
      </c>
      <c r="CK41" s="276">
        <f xml:space="preserve"> IF( OR( $C$41 = $DC$41, $C$41 =""), 0, IF( ISNUMBER( AC41 ), 0, 1 ))</f>
        <v>0</v>
      </c>
      <c r="CL41" s="276">
        <f xml:space="preserve"> IF( OR( $C$41 = $DC$41, $C$41 =""), 0, IF( ISNUMBER( AD41 ), 0, 1 ))</f>
        <v>0</v>
      </c>
      <c r="CM41" s="166"/>
      <c r="CN41" s="276">
        <f xml:space="preserve"> IF( OR( $C$41 = $DC$41, $C$41 =""), 0, IF( ISNUMBER( AF41 ), 0, 1 ))</f>
        <v>0</v>
      </c>
      <c r="CO41" s="276">
        <f xml:space="preserve"> IF( OR( $C$41 = $DC$41, $C$41 =""), 0, IF( ISNUMBER( AG41 ), 0, 1 ))</f>
        <v>0</v>
      </c>
      <c r="CP41" s="276">
        <f xml:space="preserve"> IF( OR( $C$41 = $DC$41, $C$41 =""), 0, IF( ISNUMBER( AH41 ), 0, 1 ))</f>
        <v>0</v>
      </c>
      <c r="CQ41" s="276">
        <f xml:space="preserve"> IF( OR( $C$41 = $DC$41, $C$41 =""), 0, IF( ISNUMBER( AI41 ), 0, 1 ))</f>
        <v>0</v>
      </c>
      <c r="CR41" s="166"/>
      <c r="CS41" s="276">
        <f xml:space="preserve"> IF( OR( $C$41 = $DC$41, $C$41 =""), 0, IF( ISNUMBER( AK41 ), 0, 1 ))</f>
        <v>0</v>
      </c>
      <c r="CT41" s="276">
        <f xml:space="preserve"> IF( OR( $C$41 = $DC$41, $C$41 =""), 0, IF( ISNUMBER( AL41 ), 0, 1 ))</f>
        <v>0</v>
      </c>
      <c r="CU41" s="276">
        <f xml:space="preserve"> IF( OR( $C$41 = $DC$41, $C$41 =""), 0, IF( ISNUMBER( AM41 ), 0, 1 ))</f>
        <v>0</v>
      </c>
      <c r="CV41" s="276">
        <f xml:space="preserve"> IF( OR( $C$41 = $DC$41, $C$41 =""), 0, IF( ISNUMBER( AN41 ), 0, 1 ))</f>
        <v>0</v>
      </c>
      <c r="CW41" s="166"/>
      <c r="CX41" s="276">
        <f xml:space="preserve"> IF( OR( $C$41 = $DC$41, $C$41 =""), 0, IF( ISNUMBER( AP41 ), 0, 1 ))</f>
        <v>0</v>
      </c>
      <c r="CY41" s="276">
        <f xml:space="preserve"> IF( OR( $C$41 = $DC$41, $C$41 =""), 0, IF( ISNUMBER( AQ41 ), 0, 1 ))</f>
        <v>0</v>
      </c>
      <c r="CZ41" s="276">
        <f xml:space="preserve"> IF( OR( $C$41 = $DC$41, $C$41 =""), 0, IF( ISNUMBER( AR41 ), 0, 1 ))</f>
        <v>0</v>
      </c>
      <c r="DA41" s="276">
        <f xml:space="preserve"> IF( OR( $C$41 = $DC$41, $C$41 =""), 0, IF( ISNUMBER( AS41 ), 0, 1 ))</f>
        <v>0</v>
      </c>
      <c r="DB41" s="166"/>
      <c r="DC41" s="320" t="s">
        <v>548</v>
      </c>
      <c r="DD41" s="7"/>
      <c r="DE41" s="14"/>
    </row>
    <row r="42" spans="2:109" ht="14.25" customHeight="1" x14ac:dyDescent="0.25">
      <c r="B42" s="322">
        <v>34</v>
      </c>
      <c r="C42" s="321" t="s">
        <v>555</v>
      </c>
      <c r="D42" s="294"/>
      <c r="E42" s="279" t="s">
        <v>41</v>
      </c>
      <c r="F42" s="326">
        <v>3</v>
      </c>
      <c r="G42" s="327"/>
      <c r="H42" s="282"/>
      <c r="I42" s="282"/>
      <c r="J42" s="282"/>
      <c r="K42" s="283">
        <f t="shared" si="0"/>
        <v>0</v>
      </c>
      <c r="L42" s="327"/>
      <c r="M42" s="282"/>
      <c r="N42" s="282"/>
      <c r="O42" s="282"/>
      <c r="P42" s="283">
        <f t="shared" si="1"/>
        <v>0</v>
      </c>
      <c r="Q42" s="327"/>
      <c r="R42" s="282"/>
      <c r="S42" s="282"/>
      <c r="T42" s="282"/>
      <c r="U42" s="283">
        <f t="shared" si="2"/>
        <v>0</v>
      </c>
      <c r="V42" s="327"/>
      <c r="W42" s="282"/>
      <c r="X42" s="282"/>
      <c r="Y42" s="282"/>
      <c r="Z42" s="283">
        <f t="shared" si="3"/>
        <v>0</v>
      </c>
      <c r="AA42" s="327"/>
      <c r="AB42" s="282"/>
      <c r="AC42" s="282"/>
      <c r="AD42" s="282"/>
      <c r="AE42" s="283">
        <f t="shared" si="4"/>
        <v>0</v>
      </c>
      <c r="AF42" s="327"/>
      <c r="AG42" s="282"/>
      <c r="AH42" s="282"/>
      <c r="AI42" s="282"/>
      <c r="AJ42" s="283">
        <f t="shared" si="5"/>
        <v>0</v>
      </c>
      <c r="AK42" s="327"/>
      <c r="AL42" s="282"/>
      <c r="AM42" s="282"/>
      <c r="AN42" s="282"/>
      <c r="AO42" s="283">
        <f t="shared" si="6"/>
        <v>0</v>
      </c>
      <c r="AP42" s="327"/>
      <c r="AQ42" s="282"/>
      <c r="AR42" s="282"/>
      <c r="AS42" s="282"/>
      <c r="AT42" s="283">
        <f t="shared" si="7"/>
        <v>0</v>
      </c>
      <c r="AU42" s="256"/>
      <c r="AV42" s="328"/>
      <c r="AW42" s="37" t="s">
        <v>484</v>
      </c>
      <c r="AX42" s="71"/>
      <c r="AY42" s="43">
        <f t="shared" si="19"/>
        <v>0</v>
      </c>
      <c r="AZ42" s="43"/>
      <c r="BB42" s="322">
        <f t="shared" si="18"/>
        <v>34</v>
      </c>
      <c r="BC42" s="319" t="s">
        <v>556</v>
      </c>
      <c r="BD42" s="279" t="s">
        <v>41</v>
      </c>
      <c r="BE42" s="326">
        <v>3</v>
      </c>
      <c r="BF42" s="306" t="s">
        <v>557</v>
      </c>
      <c r="BG42" s="290" t="s">
        <v>558</v>
      </c>
      <c r="BH42" s="290" t="s">
        <v>559</v>
      </c>
      <c r="BI42" s="290" t="s">
        <v>560</v>
      </c>
      <c r="BJ42" s="291" t="s">
        <v>561</v>
      </c>
      <c r="BL42" s="7"/>
      <c r="BM42" s="276">
        <f t="shared" si="20"/>
        <v>0</v>
      </c>
      <c r="BN42" s="8"/>
      <c r="BO42" s="276">
        <f xml:space="preserve"> IF( OR( $C$42 = $DC$42, $C$42 =""), 0, IF( ISNUMBER( G42 ), 0, 1 ))</f>
        <v>0</v>
      </c>
      <c r="BP42" s="276">
        <f xml:space="preserve"> IF( OR( $C$42 = $DC$42, $C$42 =""), 0, IF( ISNUMBER( H42 ), 0, 1 ))</f>
        <v>0</v>
      </c>
      <c r="BQ42" s="276">
        <f xml:space="preserve"> IF( OR( $C$42 = $DC$42, $C$42 =""), 0, IF( ISNUMBER( I42 ), 0, 1 ))</f>
        <v>0</v>
      </c>
      <c r="BR42" s="276">
        <f xml:space="preserve"> IF( OR( $C$42 = $DC$42, $C$42 =""), 0, IF( ISNUMBER( J42 ), 0, 1 ))</f>
        <v>0</v>
      </c>
      <c r="BS42" s="166"/>
      <c r="BT42" s="276">
        <f xml:space="preserve"> IF( OR( $C$42 = $DC$42, $C$42 =""), 0, IF( ISNUMBER( L42 ), 0, 1 ))</f>
        <v>0</v>
      </c>
      <c r="BU42" s="276">
        <f xml:space="preserve"> IF( OR( $C$42 = $DC$42, $C$42 =""), 0, IF( ISNUMBER( M42 ), 0, 1 ))</f>
        <v>0</v>
      </c>
      <c r="BV42" s="276">
        <f xml:space="preserve"> IF( OR( $C$42 = $DC$42, $C$42 =""), 0, IF( ISNUMBER( N42 ), 0, 1 ))</f>
        <v>0</v>
      </c>
      <c r="BW42" s="276">
        <f xml:space="preserve"> IF( OR( $C$42 = $DC$42, $C$42 =""), 0, IF( ISNUMBER( O42 ), 0, 1 ))</f>
        <v>0</v>
      </c>
      <c r="BX42" s="166"/>
      <c r="BY42" s="276">
        <f xml:space="preserve"> IF( OR( $C$42 = $DC$42, $C$42 =""), 0, IF( ISNUMBER( Q42 ), 0, 1 ))</f>
        <v>0</v>
      </c>
      <c r="BZ42" s="276">
        <f xml:space="preserve"> IF( OR( $C$42 = $DC$42, $C$42 =""), 0, IF( ISNUMBER( R42 ), 0, 1 ))</f>
        <v>0</v>
      </c>
      <c r="CA42" s="276">
        <f xml:space="preserve"> IF( OR( $C$42 = $DC$42, $C$42 =""), 0, IF( ISNUMBER( S42 ), 0, 1 ))</f>
        <v>0</v>
      </c>
      <c r="CB42" s="276">
        <f xml:space="preserve"> IF( OR( $C$42 = $DC$42, $C$42 =""), 0, IF( ISNUMBER( T42 ), 0, 1 ))</f>
        <v>0</v>
      </c>
      <c r="CC42" s="166"/>
      <c r="CD42" s="276">
        <f xml:space="preserve"> IF( OR( $C$42 = $DC$42, $C$42 =""), 0, IF( ISNUMBER( V42 ), 0, 1 ))</f>
        <v>0</v>
      </c>
      <c r="CE42" s="276">
        <f xml:space="preserve"> IF( OR( $C$42 = $DC$42, $C$42 =""), 0, IF( ISNUMBER( W42 ), 0, 1 ))</f>
        <v>0</v>
      </c>
      <c r="CF42" s="276">
        <f xml:space="preserve"> IF( OR( $C$42 = $DC$42, $C$42 =""), 0, IF( ISNUMBER( X42 ), 0, 1 ))</f>
        <v>0</v>
      </c>
      <c r="CG42" s="276">
        <f xml:space="preserve"> IF( OR( $C$42 = $DC$42, $C$42 =""), 0, IF( ISNUMBER( Y42 ), 0, 1 ))</f>
        <v>0</v>
      </c>
      <c r="CH42" s="166"/>
      <c r="CI42" s="276">
        <f xml:space="preserve"> IF( OR( $C$42 = $DC$42, $C$42 =""), 0, IF( ISNUMBER( AA42 ), 0, 1 ))</f>
        <v>0</v>
      </c>
      <c r="CJ42" s="276">
        <f xml:space="preserve"> IF( OR( $C$42 = $DC$42, $C$42 =""), 0, IF( ISNUMBER( AB42 ), 0, 1 ))</f>
        <v>0</v>
      </c>
      <c r="CK42" s="276">
        <f xml:space="preserve"> IF( OR( $C$42 = $DC$42, $C$42 =""), 0, IF( ISNUMBER( AC42 ), 0, 1 ))</f>
        <v>0</v>
      </c>
      <c r="CL42" s="276">
        <f xml:space="preserve"> IF( OR( $C$42 = $DC$42, $C$42 =""), 0, IF( ISNUMBER( AD42 ), 0, 1 ))</f>
        <v>0</v>
      </c>
      <c r="CM42" s="166"/>
      <c r="CN42" s="276">
        <f xml:space="preserve"> IF( OR( $C$42 = $DC$42, $C$42 =""), 0, IF( ISNUMBER( AF42 ), 0, 1 ))</f>
        <v>0</v>
      </c>
      <c r="CO42" s="276">
        <f xml:space="preserve"> IF( OR( $C$42 = $DC$42, $C$42 =""), 0, IF( ISNUMBER( AG42 ), 0, 1 ))</f>
        <v>0</v>
      </c>
      <c r="CP42" s="276">
        <f xml:space="preserve"> IF( OR( $C$42 = $DC$42, $C$42 =""), 0, IF( ISNUMBER( AH42 ), 0, 1 ))</f>
        <v>0</v>
      </c>
      <c r="CQ42" s="276">
        <f xml:space="preserve"> IF( OR( $C$42 = $DC$42, $C$42 =""), 0, IF( ISNUMBER( AI42 ), 0, 1 ))</f>
        <v>0</v>
      </c>
      <c r="CR42" s="166"/>
      <c r="CS42" s="276">
        <f xml:space="preserve"> IF( OR( $C$42 = $DC$42, $C$42 =""), 0, IF( ISNUMBER( AK42 ), 0, 1 ))</f>
        <v>0</v>
      </c>
      <c r="CT42" s="276">
        <f xml:space="preserve"> IF( OR( $C$42 = $DC$42, $C$42 =""), 0, IF( ISNUMBER( AL42 ), 0, 1 ))</f>
        <v>0</v>
      </c>
      <c r="CU42" s="276">
        <f xml:space="preserve"> IF( OR( $C$42 = $DC$42, $C$42 =""), 0, IF( ISNUMBER( AM42 ), 0, 1 ))</f>
        <v>0</v>
      </c>
      <c r="CV42" s="276">
        <f xml:space="preserve"> IF( OR( $C$42 = $DC$42, $C$42 =""), 0, IF( ISNUMBER( AN42 ), 0, 1 ))</f>
        <v>0</v>
      </c>
      <c r="CW42" s="166"/>
      <c r="CX42" s="276">
        <f xml:space="preserve"> IF( OR( $C$42 = $DC$42, $C$42 =""), 0, IF( ISNUMBER( AP42 ), 0, 1 ))</f>
        <v>0</v>
      </c>
      <c r="CY42" s="276">
        <f xml:space="preserve"> IF( OR( $C$42 = $DC$42, $C$42 =""), 0, IF( ISNUMBER( AQ42 ), 0, 1 ))</f>
        <v>0</v>
      </c>
      <c r="CZ42" s="276">
        <f xml:space="preserve"> IF( OR( $C$42 = $DC$42, $C$42 =""), 0, IF( ISNUMBER( AR42 ), 0, 1 ))</f>
        <v>0</v>
      </c>
      <c r="DA42" s="276">
        <f xml:space="preserve"> IF( OR( $C$42 = $DC$42, $C$42 =""), 0, IF( ISNUMBER( AS42 ), 0, 1 ))</f>
        <v>0</v>
      </c>
      <c r="DB42" s="166"/>
      <c r="DC42" s="320" t="s">
        <v>555</v>
      </c>
      <c r="DD42" s="7"/>
      <c r="DE42" s="14"/>
    </row>
    <row r="43" spans="2:109" ht="14.25" customHeight="1" x14ac:dyDescent="0.25">
      <c r="B43" s="322">
        <v>35</v>
      </c>
      <c r="C43" s="321" t="s">
        <v>562</v>
      </c>
      <c r="D43" s="294"/>
      <c r="E43" s="279" t="s">
        <v>41</v>
      </c>
      <c r="F43" s="326">
        <v>3</v>
      </c>
      <c r="G43" s="327"/>
      <c r="H43" s="282"/>
      <c r="I43" s="282"/>
      <c r="J43" s="282"/>
      <c r="K43" s="283">
        <f t="shared" si="0"/>
        <v>0</v>
      </c>
      <c r="L43" s="327"/>
      <c r="M43" s="282"/>
      <c r="N43" s="282"/>
      <c r="O43" s="282"/>
      <c r="P43" s="283">
        <f t="shared" si="1"/>
        <v>0</v>
      </c>
      <c r="Q43" s="327"/>
      <c r="R43" s="282"/>
      <c r="S43" s="282"/>
      <c r="T43" s="282"/>
      <c r="U43" s="283">
        <f t="shared" si="2"/>
        <v>0</v>
      </c>
      <c r="V43" s="327"/>
      <c r="W43" s="282"/>
      <c r="X43" s="282"/>
      <c r="Y43" s="282"/>
      <c r="Z43" s="283">
        <f t="shared" si="3"/>
        <v>0</v>
      </c>
      <c r="AA43" s="327"/>
      <c r="AB43" s="282"/>
      <c r="AC43" s="282"/>
      <c r="AD43" s="282"/>
      <c r="AE43" s="283">
        <f t="shared" si="4"/>
        <v>0</v>
      </c>
      <c r="AF43" s="327"/>
      <c r="AG43" s="282"/>
      <c r="AH43" s="282"/>
      <c r="AI43" s="282"/>
      <c r="AJ43" s="283">
        <f t="shared" si="5"/>
        <v>0</v>
      </c>
      <c r="AK43" s="327"/>
      <c r="AL43" s="282"/>
      <c r="AM43" s="282"/>
      <c r="AN43" s="282"/>
      <c r="AO43" s="283">
        <f t="shared" si="6"/>
        <v>0</v>
      </c>
      <c r="AP43" s="327"/>
      <c r="AQ43" s="282"/>
      <c r="AR43" s="282"/>
      <c r="AS43" s="282"/>
      <c r="AT43" s="283">
        <f t="shared" si="7"/>
        <v>0</v>
      </c>
      <c r="AU43" s="256"/>
      <c r="AV43" s="328"/>
      <c r="AW43" s="37" t="s">
        <v>484</v>
      </c>
      <c r="AX43" s="71"/>
      <c r="AY43" s="43">
        <f t="shared" si="19"/>
        <v>0</v>
      </c>
      <c r="AZ43" s="43"/>
      <c r="BB43" s="322">
        <f t="shared" si="18"/>
        <v>35</v>
      </c>
      <c r="BC43" s="319" t="s">
        <v>563</v>
      </c>
      <c r="BD43" s="279" t="s">
        <v>41</v>
      </c>
      <c r="BE43" s="326">
        <v>3</v>
      </c>
      <c r="BF43" s="306" t="s">
        <v>564</v>
      </c>
      <c r="BG43" s="290" t="s">
        <v>565</v>
      </c>
      <c r="BH43" s="290" t="s">
        <v>566</v>
      </c>
      <c r="BI43" s="290" t="s">
        <v>567</v>
      </c>
      <c r="BJ43" s="291" t="s">
        <v>568</v>
      </c>
      <c r="BL43" s="329"/>
      <c r="BM43" s="276">
        <f t="shared" si="20"/>
        <v>0</v>
      </c>
      <c r="BN43" s="8"/>
      <c r="BO43" s="276">
        <f xml:space="preserve"> IF( OR( $C$43 = $DC$43, $C$43 =""), 0, IF( ISNUMBER( G43 ), 0, 1 ))</f>
        <v>0</v>
      </c>
      <c r="BP43" s="276">
        <f xml:space="preserve"> IF( OR( $C$43 = $DC$43, $C$43 =""), 0, IF( ISNUMBER( H43 ), 0, 1 ))</f>
        <v>0</v>
      </c>
      <c r="BQ43" s="276">
        <f xml:space="preserve"> IF( OR( $C$43 = $DC$43, $C$43 =""), 0, IF( ISNUMBER( I43 ), 0, 1 ))</f>
        <v>0</v>
      </c>
      <c r="BR43" s="276">
        <f xml:space="preserve"> IF( OR( $C$43 = $DC$43, $C$43 =""), 0, IF( ISNUMBER( J43 ), 0, 1 ))</f>
        <v>0</v>
      </c>
      <c r="BS43" s="166"/>
      <c r="BT43" s="276">
        <f xml:space="preserve"> IF( OR( $C$43 = $DC$43, $C$43 =""), 0, IF( ISNUMBER( L43 ), 0, 1 ))</f>
        <v>0</v>
      </c>
      <c r="BU43" s="276">
        <f xml:space="preserve"> IF( OR( $C$43 = $DC$43, $C$43 =""), 0, IF( ISNUMBER( M43 ), 0, 1 ))</f>
        <v>0</v>
      </c>
      <c r="BV43" s="276">
        <f xml:space="preserve"> IF( OR( $C$43 = $DC$43, $C$43 =""), 0, IF( ISNUMBER( N43 ), 0, 1 ))</f>
        <v>0</v>
      </c>
      <c r="BW43" s="276">
        <f xml:space="preserve"> IF( OR( $C$43 = $DC$43, $C$43 =""), 0, IF( ISNUMBER( O43 ), 0, 1 ))</f>
        <v>0</v>
      </c>
      <c r="BX43" s="166"/>
      <c r="BY43" s="276">
        <f xml:space="preserve"> IF( OR( $C$43 = $DC$43, $C$43 =""), 0, IF( ISNUMBER( Q43 ), 0, 1 ))</f>
        <v>0</v>
      </c>
      <c r="BZ43" s="276">
        <f xml:space="preserve"> IF( OR( $C$43 = $DC$43, $C$43 =""), 0, IF( ISNUMBER( R43 ), 0, 1 ))</f>
        <v>0</v>
      </c>
      <c r="CA43" s="276">
        <f xml:space="preserve"> IF( OR( $C$43 = $DC$43, $C$43 =""), 0, IF( ISNUMBER( S43 ), 0, 1 ))</f>
        <v>0</v>
      </c>
      <c r="CB43" s="276">
        <f xml:space="preserve"> IF( OR( $C$43 = $DC$43, $C$43 =""), 0, IF( ISNUMBER( T43 ), 0, 1 ))</f>
        <v>0</v>
      </c>
      <c r="CC43" s="166"/>
      <c r="CD43" s="276">
        <f xml:space="preserve"> IF( OR( $C$43 = $DC$43, $C$43 =""), 0, IF( ISNUMBER( V43 ), 0, 1 ))</f>
        <v>0</v>
      </c>
      <c r="CE43" s="276">
        <f xml:space="preserve"> IF( OR( $C$43 = $DC$43, $C$43 =""), 0, IF( ISNUMBER( W43 ), 0, 1 ))</f>
        <v>0</v>
      </c>
      <c r="CF43" s="276">
        <f xml:space="preserve"> IF( OR( $C$43 = $DC$43, $C$43 =""), 0, IF( ISNUMBER( X43 ), 0, 1 ))</f>
        <v>0</v>
      </c>
      <c r="CG43" s="276">
        <f xml:space="preserve"> IF( OR( $C$43 = $DC$43, $C$43 =""), 0, IF( ISNUMBER( Y43 ), 0, 1 ))</f>
        <v>0</v>
      </c>
      <c r="CH43" s="166"/>
      <c r="CI43" s="276">
        <f xml:space="preserve"> IF( OR( $C$43 = $DC$43, $C$43 =""), 0, IF( ISNUMBER( AA43 ), 0, 1 ))</f>
        <v>0</v>
      </c>
      <c r="CJ43" s="276">
        <f xml:space="preserve"> IF( OR( $C$43 = $DC$43, $C$43 =""), 0, IF( ISNUMBER( AB43 ), 0, 1 ))</f>
        <v>0</v>
      </c>
      <c r="CK43" s="276">
        <f xml:space="preserve"> IF( OR( $C$43 = $DC$43, $C$43 =""), 0, IF( ISNUMBER( AC43 ), 0, 1 ))</f>
        <v>0</v>
      </c>
      <c r="CL43" s="276">
        <f xml:space="preserve"> IF( OR( $C$43 = $DC$43, $C$43 =""), 0, IF( ISNUMBER( AD43 ), 0, 1 ))</f>
        <v>0</v>
      </c>
      <c r="CM43" s="166"/>
      <c r="CN43" s="276">
        <f xml:space="preserve"> IF( OR( $C$43 = $DC$43, $C$43 =""), 0, IF( ISNUMBER( AF43 ), 0, 1 ))</f>
        <v>0</v>
      </c>
      <c r="CO43" s="276">
        <f xml:space="preserve"> IF( OR( $C$43 = $DC$43, $C$43 =""), 0, IF( ISNUMBER( AG43 ), 0, 1 ))</f>
        <v>0</v>
      </c>
      <c r="CP43" s="276">
        <f xml:space="preserve"> IF( OR( $C$43 = $DC$43, $C$43 =""), 0, IF( ISNUMBER( AH43 ), 0, 1 ))</f>
        <v>0</v>
      </c>
      <c r="CQ43" s="276">
        <f xml:space="preserve"> IF( OR( $C$43 = $DC$43, $C$43 =""), 0, IF( ISNUMBER( AI43 ), 0, 1 ))</f>
        <v>0</v>
      </c>
      <c r="CR43" s="166"/>
      <c r="CS43" s="276">
        <f xml:space="preserve"> IF( OR( $C$43 = $DC$43, $C$43 =""), 0, IF( ISNUMBER( AK43 ), 0, 1 ))</f>
        <v>0</v>
      </c>
      <c r="CT43" s="276">
        <f xml:space="preserve"> IF( OR( $C$43 = $DC$43, $C$43 =""), 0, IF( ISNUMBER( AL43 ), 0, 1 ))</f>
        <v>0</v>
      </c>
      <c r="CU43" s="276">
        <f xml:space="preserve"> IF( OR( $C$43 = $DC$43, $C$43 =""), 0, IF( ISNUMBER( AM43 ), 0, 1 ))</f>
        <v>0</v>
      </c>
      <c r="CV43" s="276">
        <f xml:space="preserve"> IF( OR( $C$43 = $DC$43, $C$43 =""), 0, IF( ISNUMBER( AN43 ), 0, 1 ))</f>
        <v>0</v>
      </c>
      <c r="CW43" s="166"/>
      <c r="CX43" s="276">
        <f xml:space="preserve"> IF( OR( $C$43 = $DC$43, $C$43 =""), 0, IF( ISNUMBER( AP43 ), 0, 1 ))</f>
        <v>0</v>
      </c>
      <c r="CY43" s="276">
        <f xml:space="preserve"> IF( OR( $C$43 = $DC$43, $C$43 =""), 0, IF( ISNUMBER( AQ43 ), 0, 1 ))</f>
        <v>0</v>
      </c>
      <c r="CZ43" s="276">
        <f xml:space="preserve"> IF( OR( $C$43 = $DC$43, $C$43 =""), 0, IF( ISNUMBER( AR43 ), 0, 1 ))</f>
        <v>0</v>
      </c>
      <c r="DA43" s="276">
        <f xml:space="preserve"> IF( OR( $C$43 = $DC$43, $C$43 =""), 0, IF( ISNUMBER( AS43 ), 0, 1 ))</f>
        <v>0</v>
      </c>
      <c r="DB43" s="166"/>
      <c r="DC43" s="320" t="s">
        <v>562</v>
      </c>
      <c r="DD43" s="7"/>
      <c r="DE43" s="14"/>
    </row>
    <row r="44" spans="2:109" ht="14.25" customHeight="1" x14ac:dyDescent="0.25">
      <c r="B44" s="322">
        <v>36</v>
      </c>
      <c r="C44" s="321" t="s">
        <v>569</v>
      </c>
      <c r="D44" s="294"/>
      <c r="E44" s="279" t="s">
        <v>41</v>
      </c>
      <c r="F44" s="326">
        <v>3</v>
      </c>
      <c r="G44" s="327"/>
      <c r="H44" s="282"/>
      <c r="I44" s="282"/>
      <c r="J44" s="282"/>
      <c r="K44" s="283">
        <f t="shared" si="0"/>
        <v>0</v>
      </c>
      <c r="L44" s="327"/>
      <c r="M44" s="282"/>
      <c r="N44" s="282"/>
      <c r="O44" s="282"/>
      <c r="P44" s="283">
        <f t="shared" si="1"/>
        <v>0</v>
      </c>
      <c r="Q44" s="327"/>
      <c r="R44" s="282"/>
      <c r="S44" s="282"/>
      <c r="T44" s="282"/>
      <c r="U44" s="283">
        <f t="shared" si="2"/>
        <v>0</v>
      </c>
      <c r="V44" s="327"/>
      <c r="W44" s="282"/>
      <c r="X44" s="282"/>
      <c r="Y44" s="282"/>
      <c r="Z44" s="283">
        <f t="shared" si="3"/>
        <v>0</v>
      </c>
      <c r="AA44" s="327"/>
      <c r="AB44" s="282"/>
      <c r="AC44" s="282"/>
      <c r="AD44" s="282"/>
      <c r="AE44" s="283">
        <f t="shared" si="4"/>
        <v>0</v>
      </c>
      <c r="AF44" s="327"/>
      <c r="AG44" s="282"/>
      <c r="AH44" s="282"/>
      <c r="AI44" s="282"/>
      <c r="AJ44" s="283">
        <f t="shared" si="5"/>
        <v>0</v>
      </c>
      <c r="AK44" s="327"/>
      <c r="AL44" s="282"/>
      <c r="AM44" s="282"/>
      <c r="AN44" s="282"/>
      <c r="AO44" s="283">
        <f t="shared" si="6"/>
        <v>0</v>
      </c>
      <c r="AP44" s="327"/>
      <c r="AQ44" s="282"/>
      <c r="AR44" s="282"/>
      <c r="AS44" s="282"/>
      <c r="AT44" s="283">
        <f t="shared" si="7"/>
        <v>0</v>
      </c>
      <c r="AU44" s="256"/>
      <c r="AV44" s="328"/>
      <c r="AW44" s="37" t="s">
        <v>484</v>
      </c>
      <c r="AX44" s="71"/>
      <c r="AY44" s="43">
        <f t="shared" si="19"/>
        <v>0</v>
      </c>
      <c r="AZ44" s="43"/>
      <c r="BB44" s="322">
        <f t="shared" si="18"/>
        <v>36</v>
      </c>
      <c r="BC44" s="319" t="s">
        <v>570</v>
      </c>
      <c r="BD44" s="279" t="s">
        <v>41</v>
      </c>
      <c r="BE44" s="326">
        <v>3</v>
      </c>
      <c r="BF44" s="306" t="s">
        <v>571</v>
      </c>
      <c r="BG44" s="290" t="s">
        <v>572</v>
      </c>
      <c r="BH44" s="290" t="s">
        <v>573</v>
      </c>
      <c r="BI44" s="290" t="s">
        <v>574</v>
      </c>
      <c r="BJ44" s="291" t="s">
        <v>575</v>
      </c>
      <c r="BL44" s="330"/>
      <c r="BM44" s="276">
        <f t="shared" si="20"/>
        <v>0</v>
      </c>
      <c r="BN44" s="8"/>
      <c r="BO44" s="276">
        <f xml:space="preserve"> IF( OR( $C$44 = $DC$44, $C$44 =""), 0, IF( ISNUMBER( G44 ), 0, 1 ))</f>
        <v>0</v>
      </c>
      <c r="BP44" s="276">
        <f xml:space="preserve"> IF( OR( $C$44 = $DC$44, $C$44 =""), 0, IF( ISNUMBER( H44 ), 0, 1 ))</f>
        <v>0</v>
      </c>
      <c r="BQ44" s="276">
        <f xml:space="preserve"> IF( OR( $C$44 = $DC$44, $C$44 =""), 0, IF( ISNUMBER( I44 ), 0, 1 ))</f>
        <v>0</v>
      </c>
      <c r="BR44" s="276">
        <f xml:space="preserve"> IF( OR( $C$44 = $DC$44, $C$44 =""), 0, IF( ISNUMBER( J44 ), 0, 1 ))</f>
        <v>0</v>
      </c>
      <c r="BS44" s="166"/>
      <c r="BT44" s="276">
        <f xml:space="preserve"> IF( OR( $C$44 = $DC$44, $C$44 =""), 0, IF( ISNUMBER( L44 ), 0, 1 ))</f>
        <v>0</v>
      </c>
      <c r="BU44" s="276">
        <f xml:space="preserve"> IF( OR( $C$44 = $DC$44, $C$44 =""), 0, IF( ISNUMBER( M44 ), 0, 1 ))</f>
        <v>0</v>
      </c>
      <c r="BV44" s="276">
        <f xml:space="preserve"> IF( OR( $C$44 = $DC$44, $C$44 =""), 0, IF( ISNUMBER( N44 ), 0, 1 ))</f>
        <v>0</v>
      </c>
      <c r="BW44" s="276">
        <f xml:space="preserve"> IF( OR( $C$44 = $DC$44, $C$44 =""), 0, IF( ISNUMBER( O44 ), 0, 1 ))</f>
        <v>0</v>
      </c>
      <c r="BX44" s="166"/>
      <c r="BY44" s="276">
        <f xml:space="preserve"> IF( OR( $C$44 = $DC$44, $C$44 =""), 0, IF( ISNUMBER( Q44 ), 0, 1 ))</f>
        <v>0</v>
      </c>
      <c r="BZ44" s="276">
        <f xml:space="preserve"> IF( OR( $C$44 = $DC$44, $C$44 =""), 0, IF( ISNUMBER( R44 ), 0, 1 ))</f>
        <v>0</v>
      </c>
      <c r="CA44" s="276">
        <f xml:space="preserve"> IF( OR( $C$44 = $DC$44, $C$44 =""), 0, IF( ISNUMBER( S44 ), 0, 1 ))</f>
        <v>0</v>
      </c>
      <c r="CB44" s="276">
        <f xml:space="preserve"> IF( OR( $C$44 = $DC$44, $C$44 =""), 0, IF( ISNUMBER( T44 ), 0, 1 ))</f>
        <v>0</v>
      </c>
      <c r="CC44" s="166"/>
      <c r="CD44" s="276">
        <f xml:space="preserve"> IF( OR( $C$44 = $DC$44, $C$44 =""), 0, IF( ISNUMBER( V44 ), 0, 1 ))</f>
        <v>0</v>
      </c>
      <c r="CE44" s="276">
        <f xml:space="preserve"> IF( OR( $C$44 = $DC$44, $C$44 =""), 0, IF( ISNUMBER( W44 ), 0, 1 ))</f>
        <v>0</v>
      </c>
      <c r="CF44" s="276">
        <f xml:space="preserve"> IF( OR( $C$44 = $DC$44, $C$44 =""), 0, IF( ISNUMBER( X44 ), 0, 1 ))</f>
        <v>0</v>
      </c>
      <c r="CG44" s="276">
        <f xml:space="preserve"> IF( OR( $C$44 = $DC$44, $C$44 =""), 0, IF( ISNUMBER( Y44 ), 0, 1 ))</f>
        <v>0</v>
      </c>
      <c r="CH44" s="166"/>
      <c r="CI44" s="276">
        <f xml:space="preserve"> IF( OR( $C$44 = $DC$44, $C$44 =""), 0, IF( ISNUMBER( AA44 ), 0, 1 ))</f>
        <v>0</v>
      </c>
      <c r="CJ44" s="276">
        <f xml:space="preserve"> IF( OR( $C$44 = $DC$44, $C$44 =""), 0, IF( ISNUMBER( AB44 ), 0, 1 ))</f>
        <v>0</v>
      </c>
      <c r="CK44" s="276">
        <f xml:space="preserve"> IF( OR( $C$44 = $DC$44, $C$44 =""), 0, IF( ISNUMBER( AC44 ), 0, 1 ))</f>
        <v>0</v>
      </c>
      <c r="CL44" s="276">
        <f xml:space="preserve"> IF( OR( $C$44 = $DC$44, $C$44 =""), 0, IF( ISNUMBER( AD44 ), 0, 1 ))</f>
        <v>0</v>
      </c>
      <c r="CM44" s="166"/>
      <c r="CN44" s="276">
        <f xml:space="preserve"> IF( OR( $C$44 = $DC$44, $C$44 =""), 0, IF( ISNUMBER( AF44 ), 0, 1 ))</f>
        <v>0</v>
      </c>
      <c r="CO44" s="276">
        <f xml:space="preserve"> IF( OR( $C$44 = $DC$44, $C$44 =""), 0, IF( ISNUMBER( AG44 ), 0, 1 ))</f>
        <v>0</v>
      </c>
      <c r="CP44" s="276">
        <f xml:space="preserve"> IF( OR( $C$44 = $DC$44, $C$44 =""), 0, IF( ISNUMBER( AH44 ), 0, 1 ))</f>
        <v>0</v>
      </c>
      <c r="CQ44" s="276">
        <f xml:space="preserve"> IF( OR( $C$44 = $DC$44, $C$44 =""), 0, IF( ISNUMBER( AI44 ), 0, 1 ))</f>
        <v>0</v>
      </c>
      <c r="CR44" s="166"/>
      <c r="CS44" s="276">
        <f xml:space="preserve"> IF( OR( $C$44 = $DC$44, $C$44 =""), 0, IF( ISNUMBER( AK44 ), 0, 1 ))</f>
        <v>0</v>
      </c>
      <c r="CT44" s="276">
        <f xml:space="preserve"> IF( OR( $C$44 = $DC$44, $C$44 =""), 0, IF( ISNUMBER( AL44 ), 0, 1 ))</f>
        <v>0</v>
      </c>
      <c r="CU44" s="276">
        <f xml:space="preserve"> IF( OR( $C$44 = $DC$44, $C$44 =""), 0, IF( ISNUMBER( AM44 ), 0, 1 ))</f>
        <v>0</v>
      </c>
      <c r="CV44" s="276">
        <f xml:space="preserve"> IF( OR( $C$44 = $DC$44, $C$44 =""), 0, IF( ISNUMBER( AN44 ), 0, 1 ))</f>
        <v>0</v>
      </c>
      <c r="CW44" s="166"/>
      <c r="CX44" s="276">
        <f xml:space="preserve"> IF( OR( $C$44 = $DC$44, $C$44 =""), 0, IF( ISNUMBER( AP44 ), 0, 1 ))</f>
        <v>0</v>
      </c>
      <c r="CY44" s="276">
        <f xml:space="preserve"> IF( OR( $C$44 = $DC$44, $C$44 =""), 0, IF( ISNUMBER( AQ44 ), 0, 1 ))</f>
        <v>0</v>
      </c>
      <c r="CZ44" s="276">
        <f xml:space="preserve"> IF( OR( $C$44 = $DC$44, $C$44 =""), 0, IF( ISNUMBER( AR44 ), 0, 1 ))</f>
        <v>0</v>
      </c>
      <c r="DA44" s="276">
        <f xml:space="preserve"> IF( OR( $C$44 = $DC$44, $C$44 =""), 0, IF( ISNUMBER( AS44 ), 0, 1 ))</f>
        <v>0</v>
      </c>
      <c r="DB44" s="166"/>
      <c r="DC44" s="320" t="s">
        <v>569</v>
      </c>
      <c r="DD44" s="330"/>
      <c r="DE44" s="331"/>
    </row>
    <row r="45" spans="2:109" ht="14.25" customHeight="1" x14ac:dyDescent="0.25">
      <c r="B45" s="322">
        <v>37</v>
      </c>
      <c r="C45" s="321" t="s">
        <v>576</v>
      </c>
      <c r="D45" s="294"/>
      <c r="E45" s="279" t="s">
        <v>41</v>
      </c>
      <c r="F45" s="326">
        <v>3</v>
      </c>
      <c r="G45" s="327"/>
      <c r="H45" s="282"/>
      <c r="I45" s="282"/>
      <c r="J45" s="282"/>
      <c r="K45" s="283">
        <f t="shared" si="0"/>
        <v>0</v>
      </c>
      <c r="L45" s="327"/>
      <c r="M45" s="282"/>
      <c r="N45" s="282"/>
      <c r="O45" s="282"/>
      <c r="P45" s="283">
        <f t="shared" si="1"/>
        <v>0</v>
      </c>
      <c r="Q45" s="327"/>
      <c r="R45" s="282"/>
      <c r="S45" s="282"/>
      <c r="T45" s="282"/>
      <c r="U45" s="283">
        <f t="shared" si="2"/>
        <v>0</v>
      </c>
      <c r="V45" s="327"/>
      <c r="W45" s="282"/>
      <c r="X45" s="282"/>
      <c r="Y45" s="282"/>
      <c r="Z45" s="283">
        <f t="shared" si="3"/>
        <v>0</v>
      </c>
      <c r="AA45" s="327"/>
      <c r="AB45" s="282"/>
      <c r="AC45" s="282"/>
      <c r="AD45" s="282"/>
      <c r="AE45" s="283">
        <f t="shared" si="4"/>
        <v>0</v>
      </c>
      <c r="AF45" s="327"/>
      <c r="AG45" s="282"/>
      <c r="AH45" s="282"/>
      <c r="AI45" s="282"/>
      <c r="AJ45" s="283">
        <f t="shared" si="5"/>
        <v>0</v>
      </c>
      <c r="AK45" s="327"/>
      <c r="AL45" s="282"/>
      <c r="AM45" s="282"/>
      <c r="AN45" s="282"/>
      <c r="AO45" s="283">
        <f t="shared" si="6"/>
        <v>0</v>
      </c>
      <c r="AP45" s="327"/>
      <c r="AQ45" s="282"/>
      <c r="AR45" s="282"/>
      <c r="AS45" s="282"/>
      <c r="AT45" s="283">
        <f t="shared" si="7"/>
        <v>0</v>
      </c>
      <c r="AU45" s="256"/>
      <c r="AV45" s="328"/>
      <c r="AW45" s="37" t="s">
        <v>484</v>
      </c>
      <c r="AX45" s="71"/>
      <c r="AY45" s="43">
        <f t="shared" si="19"/>
        <v>0</v>
      </c>
      <c r="AZ45" s="43"/>
      <c r="BB45" s="322">
        <f t="shared" si="18"/>
        <v>37</v>
      </c>
      <c r="BC45" s="319" t="s">
        <v>577</v>
      </c>
      <c r="BD45" s="279" t="s">
        <v>41</v>
      </c>
      <c r="BE45" s="326">
        <v>3</v>
      </c>
      <c r="BF45" s="306" t="s">
        <v>578</v>
      </c>
      <c r="BG45" s="290" t="s">
        <v>579</v>
      </c>
      <c r="BH45" s="290" t="s">
        <v>580</v>
      </c>
      <c r="BI45" s="290" t="s">
        <v>581</v>
      </c>
      <c r="BJ45" s="291" t="s">
        <v>582</v>
      </c>
      <c r="BL45" s="332"/>
      <c r="BM45" s="276">
        <f t="shared" si="20"/>
        <v>0</v>
      </c>
      <c r="BN45" s="8"/>
      <c r="BO45" s="276">
        <f xml:space="preserve"> IF( OR( $C$45 = $DC$45, $C$45 =""), 0, IF( ISNUMBER( G45 ), 0, 1 ))</f>
        <v>0</v>
      </c>
      <c r="BP45" s="276">
        <f xml:space="preserve"> IF( OR( $C$45 = $DC$45, $C$45 =""), 0, IF( ISNUMBER( H45 ), 0, 1 ))</f>
        <v>0</v>
      </c>
      <c r="BQ45" s="276">
        <f xml:space="preserve"> IF( OR( $C$45 = $DC$45, $C$45 =""), 0, IF( ISNUMBER( I45 ), 0, 1 ))</f>
        <v>0</v>
      </c>
      <c r="BR45" s="276">
        <f xml:space="preserve"> IF( OR( $C$45 = $DC$45, $C$45 =""), 0, IF( ISNUMBER( J45 ), 0, 1 ))</f>
        <v>0</v>
      </c>
      <c r="BS45" s="166"/>
      <c r="BT45" s="276">
        <f xml:space="preserve"> IF( OR( $C$45 = $DC$45, $C$45 =""), 0, IF( ISNUMBER( L45 ), 0, 1 ))</f>
        <v>0</v>
      </c>
      <c r="BU45" s="276">
        <f xml:space="preserve"> IF( OR( $C$45 = $DC$45, $C$45 =""), 0, IF( ISNUMBER( M45 ), 0, 1 ))</f>
        <v>0</v>
      </c>
      <c r="BV45" s="276">
        <f xml:space="preserve"> IF( OR( $C$45 = $DC$45, $C$45 =""), 0, IF( ISNUMBER( N45 ), 0, 1 ))</f>
        <v>0</v>
      </c>
      <c r="BW45" s="276">
        <f xml:space="preserve"> IF( OR( $C$45 = $DC$45, $C$45 =""), 0, IF( ISNUMBER( O45 ), 0, 1 ))</f>
        <v>0</v>
      </c>
      <c r="BX45" s="166"/>
      <c r="BY45" s="276">
        <f xml:space="preserve"> IF( OR( $C$45 = $DC$45, $C$45 =""), 0, IF( ISNUMBER( Q45 ), 0, 1 ))</f>
        <v>0</v>
      </c>
      <c r="BZ45" s="276">
        <f xml:space="preserve"> IF( OR( $C$45 = $DC$45, $C$45 =""), 0, IF( ISNUMBER( R45 ), 0, 1 ))</f>
        <v>0</v>
      </c>
      <c r="CA45" s="276">
        <f xml:space="preserve"> IF( OR( $C$45 = $DC$45, $C$45 =""), 0, IF( ISNUMBER( S45 ), 0, 1 ))</f>
        <v>0</v>
      </c>
      <c r="CB45" s="276">
        <f xml:space="preserve"> IF( OR( $C$45 = $DC$45, $C$45 =""), 0, IF( ISNUMBER( T45 ), 0, 1 ))</f>
        <v>0</v>
      </c>
      <c r="CC45" s="166"/>
      <c r="CD45" s="276">
        <f xml:space="preserve"> IF( OR( $C$45 = $DC$45, $C$45 =""), 0, IF( ISNUMBER( V45 ), 0, 1 ))</f>
        <v>0</v>
      </c>
      <c r="CE45" s="276">
        <f xml:space="preserve"> IF( OR( $C$45 = $DC$45, $C$45 =""), 0, IF( ISNUMBER( W45 ), 0, 1 ))</f>
        <v>0</v>
      </c>
      <c r="CF45" s="276">
        <f xml:space="preserve"> IF( OR( $C$45 = $DC$45, $C$45 =""), 0, IF( ISNUMBER( X45 ), 0, 1 ))</f>
        <v>0</v>
      </c>
      <c r="CG45" s="276">
        <f xml:space="preserve"> IF( OR( $C$45 = $DC$45, $C$45 =""), 0, IF( ISNUMBER( Y45 ), 0, 1 ))</f>
        <v>0</v>
      </c>
      <c r="CH45" s="166"/>
      <c r="CI45" s="276">
        <f xml:space="preserve"> IF( OR( $C$45 = $DC$45, $C$45 =""), 0, IF( ISNUMBER( AA45 ), 0, 1 ))</f>
        <v>0</v>
      </c>
      <c r="CJ45" s="276">
        <f xml:space="preserve"> IF( OR( $C$45 = $DC$45, $C$45 =""), 0, IF( ISNUMBER( AB45 ), 0, 1 ))</f>
        <v>0</v>
      </c>
      <c r="CK45" s="276">
        <f xml:space="preserve"> IF( OR( $C$45 = $DC$45, $C$45 =""), 0, IF( ISNUMBER( AC45 ), 0, 1 ))</f>
        <v>0</v>
      </c>
      <c r="CL45" s="276">
        <f xml:space="preserve"> IF( OR( $C$45 = $DC$45, $C$45 =""), 0, IF( ISNUMBER( AD45 ), 0, 1 ))</f>
        <v>0</v>
      </c>
      <c r="CM45" s="166"/>
      <c r="CN45" s="276">
        <f xml:space="preserve"> IF( OR( $C$45 = $DC$45, $C$45 =""), 0, IF( ISNUMBER( AF45 ), 0, 1 ))</f>
        <v>0</v>
      </c>
      <c r="CO45" s="276">
        <f xml:space="preserve"> IF( OR( $C$45 = $DC$45, $C$45 =""), 0, IF( ISNUMBER( AG45 ), 0, 1 ))</f>
        <v>0</v>
      </c>
      <c r="CP45" s="276">
        <f xml:space="preserve"> IF( OR( $C$45 = $DC$45, $C$45 =""), 0, IF( ISNUMBER( AH45 ), 0, 1 ))</f>
        <v>0</v>
      </c>
      <c r="CQ45" s="276">
        <f xml:space="preserve"> IF( OR( $C$45 = $DC$45, $C$45 =""), 0, IF( ISNUMBER( AI45 ), 0, 1 ))</f>
        <v>0</v>
      </c>
      <c r="CR45" s="166"/>
      <c r="CS45" s="276">
        <f xml:space="preserve"> IF( OR( $C$45 = $DC$45, $C$45 =""), 0, IF( ISNUMBER( AK45 ), 0, 1 ))</f>
        <v>0</v>
      </c>
      <c r="CT45" s="276">
        <f xml:space="preserve"> IF( OR( $C$45 = $DC$45, $C$45 =""), 0, IF( ISNUMBER( AL45 ), 0, 1 ))</f>
        <v>0</v>
      </c>
      <c r="CU45" s="276">
        <f xml:space="preserve"> IF( OR( $C$45 = $DC$45, $C$45 =""), 0, IF( ISNUMBER( AM45 ), 0, 1 ))</f>
        <v>0</v>
      </c>
      <c r="CV45" s="276">
        <f xml:space="preserve"> IF( OR( $C$45 = $DC$45, $C$45 =""), 0, IF( ISNUMBER( AN45 ), 0, 1 ))</f>
        <v>0</v>
      </c>
      <c r="CW45" s="166"/>
      <c r="CX45" s="276">
        <f xml:space="preserve"> IF( OR( $C$45 = $DC$45, $C$45 =""), 0, IF( ISNUMBER( AP45 ), 0, 1 ))</f>
        <v>0</v>
      </c>
      <c r="CY45" s="276">
        <f xml:space="preserve"> IF( OR( $C$45 = $DC$45, $C$45 =""), 0, IF( ISNUMBER( AQ45 ), 0, 1 ))</f>
        <v>0</v>
      </c>
      <c r="CZ45" s="276">
        <f xml:space="preserve"> IF( OR( $C$45 = $DC$45, $C$45 =""), 0, IF( ISNUMBER( AR45 ), 0, 1 ))</f>
        <v>0</v>
      </c>
      <c r="DA45" s="276">
        <f xml:space="preserve"> IF( OR( $C$45 = $DC$45, $C$45 =""), 0, IF( ISNUMBER( AS45 ), 0, 1 ))</f>
        <v>0</v>
      </c>
      <c r="DB45" s="166"/>
      <c r="DC45" s="320" t="s">
        <v>576</v>
      </c>
      <c r="DD45" s="332"/>
      <c r="DE45" s="209"/>
    </row>
    <row r="46" spans="2:109" ht="14.25" customHeight="1" thickBot="1" x14ac:dyDescent="0.3">
      <c r="B46" s="333">
        <v>38</v>
      </c>
      <c r="C46" s="334" t="s">
        <v>583</v>
      </c>
      <c r="D46" s="335"/>
      <c r="E46" s="336" t="s">
        <v>41</v>
      </c>
      <c r="F46" s="337">
        <v>3</v>
      </c>
      <c r="G46" s="338"/>
      <c r="H46" s="339"/>
      <c r="I46" s="339"/>
      <c r="J46" s="339"/>
      <c r="K46" s="340">
        <f t="shared" si="0"/>
        <v>0</v>
      </c>
      <c r="L46" s="338"/>
      <c r="M46" s="339"/>
      <c r="N46" s="339"/>
      <c r="O46" s="339"/>
      <c r="P46" s="340">
        <f t="shared" si="1"/>
        <v>0</v>
      </c>
      <c r="Q46" s="338"/>
      <c r="R46" s="339"/>
      <c r="S46" s="339"/>
      <c r="T46" s="339"/>
      <c r="U46" s="340">
        <f t="shared" si="2"/>
        <v>0</v>
      </c>
      <c r="V46" s="338"/>
      <c r="W46" s="339"/>
      <c r="X46" s="339"/>
      <c r="Y46" s="339"/>
      <c r="Z46" s="340">
        <f t="shared" si="3"/>
        <v>0</v>
      </c>
      <c r="AA46" s="338"/>
      <c r="AB46" s="339"/>
      <c r="AC46" s="339"/>
      <c r="AD46" s="339"/>
      <c r="AE46" s="340">
        <f t="shared" si="4"/>
        <v>0</v>
      </c>
      <c r="AF46" s="338"/>
      <c r="AG46" s="339"/>
      <c r="AH46" s="339"/>
      <c r="AI46" s="339"/>
      <c r="AJ46" s="340">
        <f t="shared" si="5"/>
        <v>0</v>
      </c>
      <c r="AK46" s="338"/>
      <c r="AL46" s="339"/>
      <c r="AM46" s="339"/>
      <c r="AN46" s="339"/>
      <c r="AO46" s="340">
        <f t="shared" si="6"/>
        <v>0</v>
      </c>
      <c r="AP46" s="338"/>
      <c r="AQ46" s="339"/>
      <c r="AR46" s="339"/>
      <c r="AS46" s="339"/>
      <c r="AT46" s="340">
        <f t="shared" si="7"/>
        <v>0</v>
      </c>
      <c r="AU46" s="256"/>
      <c r="AV46" s="328"/>
      <c r="AW46" s="37" t="s">
        <v>484</v>
      </c>
      <c r="AX46" s="71"/>
      <c r="AY46" s="43">
        <f t="shared" si="19"/>
        <v>0</v>
      </c>
      <c r="AZ46" s="43"/>
      <c r="BB46" s="333">
        <f t="shared" si="18"/>
        <v>38</v>
      </c>
      <c r="BC46" s="341" t="s">
        <v>584</v>
      </c>
      <c r="BD46" s="336" t="s">
        <v>41</v>
      </c>
      <c r="BE46" s="337">
        <v>3</v>
      </c>
      <c r="BF46" s="306" t="s">
        <v>585</v>
      </c>
      <c r="BG46" s="342" t="s">
        <v>586</v>
      </c>
      <c r="BH46" s="342" t="s">
        <v>587</v>
      </c>
      <c r="BI46" s="342" t="s">
        <v>588</v>
      </c>
      <c r="BJ46" s="343" t="s">
        <v>589</v>
      </c>
      <c r="BL46" s="332"/>
      <c r="BM46" s="276">
        <f t="shared" si="20"/>
        <v>0</v>
      </c>
      <c r="BN46" s="8"/>
      <c r="BO46" s="276">
        <f xml:space="preserve"> IF( OR( $C$46 = $DC$46, $C$46 =""), 0, IF( ISNUMBER( G46 ), 0, 1 ))</f>
        <v>0</v>
      </c>
      <c r="BP46" s="276">
        <f xml:space="preserve"> IF( OR( $C$46 = $DC$46, $C$46 =""), 0, IF( ISNUMBER( H46 ), 0, 1 ))</f>
        <v>0</v>
      </c>
      <c r="BQ46" s="276">
        <f xml:space="preserve"> IF( OR( $C$46 = $DC$46, $C$46 =""), 0, IF( ISNUMBER( I46 ), 0, 1 ))</f>
        <v>0</v>
      </c>
      <c r="BR46" s="276">
        <f xml:space="preserve"> IF( OR( $C$46 = $DC$46, $C$46 =""), 0, IF( ISNUMBER( J46 ), 0, 1 ))</f>
        <v>0</v>
      </c>
      <c r="BS46" s="166"/>
      <c r="BT46" s="276">
        <f xml:space="preserve"> IF( OR( $C$46 = $DC$46, $C$46 =""), 0, IF( ISNUMBER( L46 ), 0, 1 ))</f>
        <v>0</v>
      </c>
      <c r="BU46" s="276">
        <f xml:space="preserve"> IF( OR( $C$46 = $DC$46, $C$46 =""), 0, IF( ISNUMBER( M46 ), 0, 1 ))</f>
        <v>0</v>
      </c>
      <c r="BV46" s="276">
        <f xml:space="preserve"> IF( OR( $C$46 = $DC$46, $C$46 =""), 0, IF( ISNUMBER( N46 ), 0, 1 ))</f>
        <v>0</v>
      </c>
      <c r="BW46" s="276">
        <f xml:space="preserve"> IF( OR( $C$46 = $DC$46, $C$46 =""), 0, IF( ISNUMBER( O46 ), 0, 1 ))</f>
        <v>0</v>
      </c>
      <c r="BX46" s="166"/>
      <c r="BY46" s="276">
        <f xml:space="preserve"> IF( OR( $C$46 = $DC$46, $C$46 =""), 0, IF( ISNUMBER( Q46 ), 0, 1 ))</f>
        <v>0</v>
      </c>
      <c r="BZ46" s="276">
        <f xml:space="preserve"> IF( OR( $C$46 = $DC$46, $C$46 =""), 0, IF( ISNUMBER( R46 ), 0, 1 ))</f>
        <v>0</v>
      </c>
      <c r="CA46" s="276">
        <f xml:space="preserve"> IF( OR( $C$46 = $DC$46, $C$46 =""), 0, IF( ISNUMBER( S46 ), 0, 1 ))</f>
        <v>0</v>
      </c>
      <c r="CB46" s="276">
        <f xml:space="preserve"> IF( OR( $C$46 = $DC$46, $C$46 =""), 0, IF( ISNUMBER( T46 ), 0, 1 ))</f>
        <v>0</v>
      </c>
      <c r="CC46" s="166"/>
      <c r="CD46" s="276">
        <f xml:space="preserve"> IF( OR( $C$46 = $DC$46, $C$46 =""), 0, IF( ISNUMBER( V46 ), 0, 1 ))</f>
        <v>0</v>
      </c>
      <c r="CE46" s="276">
        <f xml:space="preserve"> IF( OR( $C$46 = $DC$46, $C$46 =""), 0, IF( ISNUMBER( W46 ), 0, 1 ))</f>
        <v>0</v>
      </c>
      <c r="CF46" s="276">
        <f xml:space="preserve"> IF( OR( $C$46 = $DC$46, $C$46 =""), 0, IF( ISNUMBER( X46 ), 0, 1 ))</f>
        <v>0</v>
      </c>
      <c r="CG46" s="276">
        <f xml:space="preserve"> IF( OR( $C$46 = $DC$46, $C$46 =""), 0, IF( ISNUMBER( Y46 ), 0, 1 ))</f>
        <v>0</v>
      </c>
      <c r="CH46" s="166"/>
      <c r="CI46" s="276">
        <f xml:space="preserve"> IF( OR( $C$46 = $DC$46, $C$46 =""), 0, IF( ISNUMBER( AA46 ), 0, 1 ))</f>
        <v>0</v>
      </c>
      <c r="CJ46" s="276">
        <f xml:space="preserve"> IF( OR( $C$46 = $DC$46, $C$46 =""), 0, IF( ISNUMBER( AB46 ), 0, 1 ))</f>
        <v>0</v>
      </c>
      <c r="CK46" s="276">
        <f xml:space="preserve"> IF( OR( $C$46 = $DC$46, $C$46 =""), 0, IF( ISNUMBER( AC46 ), 0, 1 ))</f>
        <v>0</v>
      </c>
      <c r="CL46" s="276">
        <f xml:space="preserve"> IF( OR( $C$46 = $DC$46, $C$46 =""), 0, IF( ISNUMBER( AD46 ), 0, 1 ))</f>
        <v>0</v>
      </c>
      <c r="CM46" s="166"/>
      <c r="CN46" s="276">
        <f xml:space="preserve"> IF( OR( $C$46 = $DC$46, $C$46 =""), 0, IF( ISNUMBER( AF46 ), 0, 1 ))</f>
        <v>0</v>
      </c>
      <c r="CO46" s="276">
        <f xml:space="preserve"> IF( OR( $C$46 = $DC$46, $C$46 =""), 0, IF( ISNUMBER( AG46 ), 0, 1 ))</f>
        <v>0</v>
      </c>
      <c r="CP46" s="276">
        <f xml:space="preserve"> IF( OR( $C$46 = $DC$46, $C$46 =""), 0, IF( ISNUMBER( AH46 ), 0, 1 ))</f>
        <v>0</v>
      </c>
      <c r="CQ46" s="276">
        <f xml:space="preserve"> IF( OR( $C$46 = $DC$46, $C$46 =""), 0, IF( ISNUMBER( AI46 ), 0, 1 ))</f>
        <v>0</v>
      </c>
      <c r="CR46" s="166"/>
      <c r="CS46" s="276">
        <f xml:space="preserve"> IF( OR( $C$46 = $DC$46, $C$46 =""), 0, IF( ISNUMBER( AK46 ), 0, 1 ))</f>
        <v>0</v>
      </c>
      <c r="CT46" s="276">
        <f xml:space="preserve"> IF( OR( $C$46 = $DC$46, $C$46 =""), 0, IF( ISNUMBER( AL46 ), 0, 1 ))</f>
        <v>0</v>
      </c>
      <c r="CU46" s="276">
        <f xml:space="preserve"> IF( OR( $C$46 = $DC$46, $C$46 =""), 0, IF( ISNUMBER( AM46 ), 0, 1 ))</f>
        <v>0</v>
      </c>
      <c r="CV46" s="276">
        <f xml:space="preserve"> IF( OR( $C$46 = $DC$46, $C$46 =""), 0, IF( ISNUMBER( AN46 ), 0, 1 ))</f>
        <v>0</v>
      </c>
      <c r="CW46" s="166"/>
      <c r="CX46" s="276">
        <f xml:space="preserve"> IF( OR( $C$46 = $DC$46, $C$46 =""), 0, IF( ISNUMBER( AP46 ), 0, 1 ))</f>
        <v>0</v>
      </c>
      <c r="CY46" s="276">
        <f xml:space="preserve"> IF( OR( $C$46 = $DC$46, $C$46 =""), 0, IF( ISNUMBER( AQ46 ), 0, 1 ))</f>
        <v>0</v>
      </c>
      <c r="CZ46" s="276">
        <f xml:space="preserve"> IF( OR( $C$46 = $DC$46, $C$46 =""), 0, IF( ISNUMBER( AR46 ), 0, 1 ))</f>
        <v>0</v>
      </c>
      <c r="DA46" s="276">
        <f xml:space="preserve"> IF( OR( $C$46 = $DC$46, $C$46 =""), 0, IF( ISNUMBER( AS46 ), 0, 1 ))</f>
        <v>0</v>
      </c>
      <c r="DB46" s="166"/>
      <c r="DC46" s="320" t="s">
        <v>583</v>
      </c>
      <c r="DD46" s="332"/>
      <c r="DE46" s="209"/>
    </row>
    <row r="47" spans="2:109" ht="24.6" customHeight="1" thickBot="1" x14ac:dyDescent="0.3">
      <c r="B47" s="344">
        <v>39</v>
      </c>
      <c r="C47" s="345" t="s">
        <v>590</v>
      </c>
      <c r="D47" s="346"/>
      <c r="E47" s="347" t="s">
        <v>41</v>
      </c>
      <c r="F47" s="348">
        <v>3</v>
      </c>
      <c r="G47" s="349">
        <f>SUM(G9:G46)</f>
        <v>25.856999999999999</v>
      </c>
      <c r="H47" s="350">
        <f>SUM(H9:H46)</f>
        <v>41.53</v>
      </c>
      <c r="I47" s="350">
        <f>SUM(I9:I46)</f>
        <v>36.874000000000002</v>
      </c>
      <c r="J47" s="350">
        <f>SUM(J9:J46)</f>
        <v>76.713000000000008</v>
      </c>
      <c r="K47" s="351">
        <f t="shared" si="0"/>
        <v>180.97399999999999</v>
      </c>
      <c r="L47" s="349">
        <f>SUM(L9:L46)</f>
        <v>22.335000000000001</v>
      </c>
      <c r="M47" s="350">
        <f>SUM(M9:M46)</f>
        <v>18.693999999999999</v>
      </c>
      <c r="N47" s="350">
        <f>SUM(N9:N46)</f>
        <v>67.487000000000009</v>
      </c>
      <c r="O47" s="350">
        <f>SUM(O9:O46)</f>
        <v>120.78400000000001</v>
      </c>
      <c r="P47" s="351">
        <f t="shared" si="1"/>
        <v>229.3</v>
      </c>
      <c r="Q47" s="349">
        <f>SUM(Q9:Q46)</f>
        <v>23.803000000000004</v>
      </c>
      <c r="R47" s="350">
        <f>SUM(R9:R46)</f>
        <v>14.334999999999999</v>
      </c>
      <c r="S47" s="350">
        <f>SUM(S9:S46)</f>
        <v>65.682000000000002</v>
      </c>
      <c r="T47" s="350">
        <f>SUM(T9:T46)</f>
        <v>119.578</v>
      </c>
      <c r="U47" s="351">
        <f t="shared" si="2"/>
        <v>223.39800000000002</v>
      </c>
      <c r="V47" s="349">
        <f>SUM(V9:V46)</f>
        <v>9.8119999999999994</v>
      </c>
      <c r="W47" s="350">
        <f>SUM(W9:W46)</f>
        <v>1.2090000000000001</v>
      </c>
      <c r="X47" s="350">
        <f>SUM(X9:X46)</f>
        <v>42.908000000000001</v>
      </c>
      <c r="Y47" s="350">
        <f>SUM(Y9:Y46)</f>
        <v>87.611999999999995</v>
      </c>
      <c r="Z47" s="351">
        <f t="shared" si="3"/>
        <v>141.541</v>
      </c>
      <c r="AA47" s="349">
        <f>SUM(AA9:AA46)</f>
        <v>8.7489999999999988</v>
      </c>
      <c r="AB47" s="350">
        <f>SUM(AB9:AB46)</f>
        <v>1.407</v>
      </c>
      <c r="AC47" s="350">
        <f>SUM(AC9:AC46)</f>
        <v>57.548999999999999</v>
      </c>
      <c r="AD47" s="350">
        <f>SUM(AD9:AD46)</f>
        <v>95.237999999999985</v>
      </c>
      <c r="AE47" s="351">
        <f t="shared" si="4"/>
        <v>162.94299999999998</v>
      </c>
      <c r="AF47" s="349">
        <f>SUM(AF9:AF46)</f>
        <v>9.5459999999999994</v>
      </c>
      <c r="AG47" s="350">
        <f>SUM(AG9:AG46)</f>
        <v>1.2090000000000001</v>
      </c>
      <c r="AH47" s="350">
        <f>SUM(AH9:AH46)</f>
        <v>65.757000000000005</v>
      </c>
      <c r="AI47" s="350">
        <f>SUM(AI9:AI46)</f>
        <v>90.200000000000017</v>
      </c>
      <c r="AJ47" s="351">
        <f t="shared" si="5"/>
        <v>166.71200000000002</v>
      </c>
      <c r="AK47" s="349">
        <f>SUM(AK9:AK46)</f>
        <v>11.793000000000001</v>
      </c>
      <c r="AL47" s="350">
        <f>SUM(AL9:AL46)</f>
        <v>0.61299999999999999</v>
      </c>
      <c r="AM47" s="350">
        <f>SUM(AM9:AM46)</f>
        <v>68.572000000000003</v>
      </c>
      <c r="AN47" s="350">
        <f>SUM(AN9:AN46)</f>
        <v>86.921999999999983</v>
      </c>
      <c r="AO47" s="351">
        <f t="shared" si="6"/>
        <v>167.89999999999998</v>
      </c>
      <c r="AP47" s="349">
        <f>SUM(AP9:AP46)</f>
        <v>14.363</v>
      </c>
      <c r="AQ47" s="350">
        <f>SUM(AQ9:AQ46)</f>
        <v>0.61299999999999999</v>
      </c>
      <c r="AR47" s="350">
        <f>SUM(AR9:AR46)</f>
        <v>69.594000000000008</v>
      </c>
      <c r="AS47" s="350">
        <f>SUM(AS9:AS46)</f>
        <v>89.123000000000005</v>
      </c>
      <c r="AT47" s="351">
        <f t="shared" si="7"/>
        <v>173.69300000000001</v>
      </c>
      <c r="AU47" s="256"/>
      <c r="AV47" s="352" t="s">
        <v>591</v>
      </c>
      <c r="AW47" s="353"/>
      <c r="AX47" s="71"/>
      <c r="AY47" s="43"/>
      <c r="AZ47" s="354"/>
      <c r="BB47" s="344">
        <f t="shared" si="18"/>
        <v>39</v>
      </c>
      <c r="BC47" s="345" t="s">
        <v>590</v>
      </c>
      <c r="BD47" s="347" t="s">
        <v>41</v>
      </c>
      <c r="BE47" s="348">
        <v>3</v>
      </c>
      <c r="BF47" s="355" t="s">
        <v>592</v>
      </c>
      <c r="BG47" s="356" t="s">
        <v>593</v>
      </c>
      <c r="BH47" s="356" t="s">
        <v>594</v>
      </c>
      <c r="BI47" s="356" t="s">
        <v>595</v>
      </c>
      <c r="BJ47" s="357" t="s">
        <v>596</v>
      </c>
      <c r="BL47" s="332"/>
      <c r="BM47" s="358"/>
      <c r="BN47" s="8"/>
      <c r="BO47" s="166"/>
      <c r="BP47" s="166"/>
      <c r="BQ47" s="166"/>
      <c r="BR47" s="166"/>
      <c r="BS47" s="166"/>
      <c r="BT47" s="166"/>
      <c r="BU47" s="166"/>
      <c r="BV47" s="166"/>
      <c r="BW47" s="166"/>
      <c r="BX47" s="166"/>
      <c r="BY47" s="166"/>
      <c r="BZ47" s="166"/>
      <c r="CA47" s="166"/>
      <c r="CB47" s="166"/>
      <c r="CC47" s="166"/>
      <c r="CD47" s="166"/>
      <c r="CE47" s="166"/>
      <c r="CF47" s="166"/>
      <c r="CG47" s="166"/>
      <c r="CH47" s="166"/>
      <c r="CI47" s="166"/>
      <c r="CJ47" s="166"/>
      <c r="CK47" s="166"/>
      <c r="CL47" s="166"/>
      <c r="CM47" s="166"/>
      <c r="CN47" s="166"/>
      <c r="CO47" s="166"/>
      <c r="CP47" s="166"/>
      <c r="CQ47" s="166"/>
      <c r="CR47" s="166"/>
      <c r="CS47" s="166"/>
      <c r="CT47" s="166"/>
      <c r="CU47" s="166"/>
      <c r="CV47" s="166"/>
      <c r="CW47" s="166"/>
      <c r="CX47" s="166"/>
      <c r="CY47" s="166"/>
      <c r="CZ47" s="166"/>
      <c r="DA47" s="166"/>
      <c r="DB47" s="359"/>
      <c r="DC47" s="359"/>
      <c r="DD47" s="7"/>
      <c r="DE47" s="209"/>
    </row>
    <row r="48" spans="2:109" ht="15.75" thickBot="1" x14ac:dyDescent="0.3">
      <c r="B48" s="360"/>
      <c r="C48" s="361"/>
      <c r="D48" s="362"/>
      <c r="E48" s="262"/>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256"/>
      <c r="AV48" s="115"/>
      <c r="AW48" s="115"/>
      <c r="AX48" s="115"/>
      <c r="AY48" s="43"/>
      <c r="AZ48" s="43"/>
      <c r="BB48" s="360"/>
      <c r="BC48" s="361"/>
      <c r="BD48" s="262"/>
      <c r="BE48" s="363"/>
      <c r="BF48" s="363"/>
      <c r="BG48" s="363"/>
      <c r="BH48" s="363"/>
      <c r="BI48" s="363"/>
      <c r="BJ48" s="363"/>
      <c r="BL48" s="364"/>
      <c r="BM48" s="8"/>
      <c r="BN48" s="8"/>
      <c r="BO48" s="166"/>
      <c r="BP48" s="166"/>
      <c r="BQ48" s="166"/>
      <c r="BR48" s="166"/>
      <c r="BS48" s="166"/>
      <c r="BT48" s="166"/>
      <c r="BU48" s="166"/>
      <c r="BV48" s="166"/>
      <c r="BW48" s="166"/>
      <c r="BX48" s="166"/>
      <c r="BY48" s="166"/>
      <c r="BZ48" s="166"/>
      <c r="CA48" s="166"/>
      <c r="CB48" s="166"/>
      <c r="CC48" s="166"/>
      <c r="CD48" s="166"/>
      <c r="CE48" s="166"/>
      <c r="CF48" s="166"/>
      <c r="CG48" s="166"/>
      <c r="CH48" s="166"/>
      <c r="CI48" s="166"/>
      <c r="CJ48" s="166"/>
      <c r="CK48" s="166"/>
      <c r="CL48" s="166"/>
      <c r="CM48" s="166"/>
      <c r="CN48" s="166"/>
      <c r="CO48" s="166"/>
      <c r="CP48" s="166"/>
      <c r="CQ48" s="166"/>
      <c r="CR48" s="166"/>
      <c r="CS48" s="166"/>
      <c r="CT48" s="166"/>
      <c r="CU48" s="166"/>
      <c r="CV48" s="166"/>
      <c r="CW48" s="166"/>
      <c r="CX48" s="166"/>
      <c r="CY48" s="166"/>
      <c r="CZ48" s="166"/>
      <c r="DA48" s="166"/>
      <c r="DB48" s="365"/>
      <c r="DC48" s="365"/>
    </row>
    <row r="49" spans="2:109" ht="15.75" thickBot="1" x14ac:dyDescent="0.3">
      <c r="B49" s="260" t="s">
        <v>116</v>
      </c>
      <c r="C49" s="261" t="s">
        <v>597</v>
      </c>
      <c r="D49" s="362"/>
      <c r="E49" s="262"/>
      <c r="F49" s="363"/>
      <c r="G49" s="363"/>
      <c r="H49" s="363"/>
      <c r="I49" s="363"/>
      <c r="J49" s="363"/>
      <c r="K49" s="363"/>
      <c r="L49" s="363"/>
      <c r="M49" s="363"/>
      <c r="N49" s="363"/>
      <c r="O49" s="363"/>
      <c r="P49" s="363"/>
      <c r="Q49" s="363"/>
      <c r="R49" s="363"/>
      <c r="S49" s="363"/>
      <c r="T49" s="363"/>
      <c r="U49" s="367"/>
      <c r="V49" s="367"/>
      <c r="W49" s="367"/>
      <c r="X49" s="367"/>
      <c r="Y49" s="367"/>
      <c r="Z49" s="367"/>
      <c r="AA49" s="367"/>
      <c r="AB49" s="367"/>
      <c r="AC49" s="367"/>
      <c r="AD49" s="367"/>
      <c r="AE49" s="367"/>
      <c r="AF49" s="367"/>
      <c r="AG49" s="367"/>
      <c r="AH49" s="367"/>
      <c r="AI49" s="367"/>
      <c r="AJ49" s="367"/>
      <c r="AK49" s="14"/>
      <c r="AL49" s="14"/>
      <c r="AM49" s="14"/>
      <c r="AN49" s="14"/>
      <c r="AO49" s="14"/>
      <c r="AP49" s="14"/>
      <c r="AQ49" s="14"/>
      <c r="AR49" s="14"/>
      <c r="AS49" s="14"/>
      <c r="AT49" s="14"/>
      <c r="AU49" s="256"/>
      <c r="AV49" s="115"/>
      <c r="AW49" s="115"/>
      <c r="AX49" s="115"/>
      <c r="AY49" s="43"/>
      <c r="AZ49" s="43"/>
      <c r="BB49" s="260" t="s">
        <v>116</v>
      </c>
      <c r="BC49" s="261" t="s">
        <v>597</v>
      </c>
      <c r="BD49" s="262"/>
      <c r="BE49" s="363"/>
      <c r="BF49" s="363"/>
      <c r="BG49" s="363"/>
      <c r="BH49" s="363"/>
      <c r="BI49" s="363"/>
      <c r="BJ49" s="363"/>
      <c r="BL49" s="364"/>
      <c r="BM49" s="8"/>
      <c r="BN49" s="8"/>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365"/>
      <c r="DC49" s="365"/>
      <c r="DD49" s="364"/>
      <c r="DE49" s="368"/>
    </row>
    <row r="50" spans="2:109" ht="14.25" customHeight="1" x14ac:dyDescent="0.25">
      <c r="B50" s="265">
        <v>40</v>
      </c>
      <c r="C50" s="369" t="s">
        <v>345</v>
      </c>
      <c r="D50" s="46" t="s">
        <v>40</v>
      </c>
      <c r="E50" s="267" t="s">
        <v>41</v>
      </c>
      <c r="F50" s="267">
        <v>3</v>
      </c>
      <c r="G50" s="269">
        <v>8.6332000000000006E-2</v>
      </c>
      <c r="H50" s="270">
        <v>0</v>
      </c>
      <c r="I50" s="270">
        <v>0</v>
      </c>
      <c r="J50" s="270">
        <v>0</v>
      </c>
      <c r="K50" s="271">
        <f t="shared" ref="K50:K88" si="21">SUM(G50:J50)</f>
        <v>8.6332000000000006E-2</v>
      </c>
      <c r="L50" s="269">
        <v>8.6332000000000006E-2</v>
      </c>
      <c r="M50" s="270">
        <v>0</v>
      </c>
      <c r="N50" s="270">
        <v>0</v>
      </c>
      <c r="O50" s="270">
        <v>0</v>
      </c>
      <c r="P50" s="271">
        <f t="shared" ref="P50:P88" si="22">SUM(L50:O50)</f>
        <v>8.6332000000000006E-2</v>
      </c>
      <c r="Q50" s="269">
        <v>8.6332000000000006E-2</v>
      </c>
      <c r="R50" s="270">
        <v>0</v>
      </c>
      <c r="S50" s="270">
        <v>0</v>
      </c>
      <c r="T50" s="270">
        <v>0</v>
      </c>
      <c r="U50" s="271">
        <f t="shared" ref="U50:U88" si="23">SUM(Q50:T50)</f>
        <v>8.6332000000000006E-2</v>
      </c>
      <c r="V50" s="269">
        <v>0.53680279342948334</v>
      </c>
      <c r="W50" s="270">
        <v>0</v>
      </c>
      <c r="X50" s="270">
        <v>0.55000000000000004</v>
      </c>
      <c r="Y50" s="270">
        <v>0</v>
      </c>
      <c r="Z50" s="271">
        <f t="shared" ref="Z50:Z88" si="24">SUM(V50:Y50)</f>
        <v>1.0868027934294835</v>
      </c>
      <c r="AA50" s="269">
        <v>0.69216479342948312</v>
      </c>
      <c r="AB50" s="270">
        <v>0</v>
      </c>
      <c r="AC50" s="270">
        <v>0.4</v>
      </c>
      <c r="AD50" s="270">
        <v>0</v>
      </c>
      <c r="AE50" s="271">
        <f t="shared" ref="AE50:AE88" si="25">SUM(AA50:AD50)</f>
        <v>1.0921647934294831</v>
      </c>
      <c r="AF50" s="269">
        <v>0.87952579342948334</v>
      </c>
      <c r="AG50" s="270">
        <v>0</v>
      </c>
      <c r="AH50" s="270">
        <v>0.37499999999999989</v>
      </c>
      <c r="AI50" s="270">
        <v>0</v>
      </c>
      <c r="AJ50" s="271">
        <f t="shared" ref="AJ50:AJ88" si="26">SUM(AF50:AI50)</f>
        <v>1.2545257934294831</v>
      </c>
      <c r="AK50" s="269">
        <v>1.0668867934294834</v>
      </c>
      <c r="AL50" s="270">
        <v>0</v>
      </c>
      <c r="AM50" s="270">
        <v>0.37500000000000006</v>
      </c>
      <c r="AN50" s="270">
        <v>0</v>
      </c>
      <c r="AO50" s="271">
        <f t="shared" ref="AO50:AO88" si="27">SUM(AK50:AN50)</f>
        <v>1.4418867934294834</v>
      </c>
      <c r="AP50" s="269">
        <v>1.2862487934294835</v>
      </c>
      <c r="AQ50" s="270">
        <v>0</v>
      </c>
      <c r="AR50" s="270">
        <v>0.49999999999999983</v>
      </c>
      <c r="AS50" s="270">
        <v>0</v>
      </c>
      <c r="AT50" s="271">
        <f t="shared" ref="AT50:AT88" si="28">SUM(AP50:AS50)</f>
        <v>1.7862487934294833</v>
      </c>
      <c r="AU50" s="256"/>
      <c r="AV50" s="52"/>
      <c r="AW50" s="272"/>
      <c r="AX50" s="54"/>
      <c r="AY50" s="43">
        <f t="shared" ref="AY50:AY72" si="29">IF(SUM(BO50:DA50)=0,0,$BO$4)</f>
        <v>0</v>
      </c>
      <c r="AZ50" s="43"/>
      <c r="BB50" s="265">
        <v>40</v>
      </c>
      <c r="BC50" s="369" t="s">
        <v>345</v>
      </c>
      <c r="BD50" s="267" t="s">
        <v>41</v>
      </c>
      <c r="BE50" s="267">
        <v>3</v>
      </c>
      <c r="BF50" s="273" t="s">
        <v>598</v>
      </c>
      <c r="BG50" s="274" t="s">
        <v>599</v>
      </c>
      <c r="BH50" s="274" t="s">
        <v>600</v>
      </c>
      <c r="BI50" s="274" t="s">
        <v>601</v>
      </c>
      <c r="BJ50" s="275" t="s">
        <v>602</v>
      </c>
      <c r="BL50" s="364"/>
      <c r="BM50" s="8"/>
      <c r="BN50" s="8"/>
      <c r="BO50" s="276">
        <f t="shared" ref="BO50:BR72" si="30">IF(ISNUMBER(G50),0,1)</f>
        <v>0</v>
      </c>
      <c r="BP50" s="276">
        <f t="shared" si="30"/>
        <v>0</v>
      </c>
      <c r="BQ50" s="276">
        <f t="shared" si="30"/>
        <v>0</v>
      </c>
      <c r="BR50" s="276">
        <f t="shared" si="30"/>
        <v>0</v>
      </c>
      <c r="BS50" s="166"/>
      <c r="BT50" s="276">
        <f t="shared" ref="BT50:BW72" si="31">IF(ISNUMBER(L50),0,1)</f>
        <v>0</v>
      </c>
      <c r="BU50" s="276">
        <f t="shared" si="31"/>
        <v>0</v>
      </c>
      <c r="BV50" s="276">
        <f t="shared" si="31"/>
        <v>0</v>
      </c>
      <c r="BW50" s="276">
        <f t="shared" si="31"/>
        <v>0</v>
      </c>
      <c r="BX50" s="166"/>
      <c r="BY50" s="276">
        <f t="shared" ref="BY50:CB72" si="32">IF(ISNUMBER(Q50),0,1)</f>
        <v>0</v>
      </c>
      <c r="BZ50" s="276">
        <f t="shared" si="32"/>
        <v>0</v>
      </c>
      <c r="CA50" s="276">
        <f t="shared" si="32"/>
        <v>0</v>
      </c>
      <c r="CB50" s="276">
        <f t="shared" si="32"/>
        <v>0</v>
      </c>
      <c r="CC50" s="166"/>
      <c r="CD50" s="276">
        <f t="shared" ref="CD50:CG72" si="33">IF(ISNUMBER(V50),0,1)</f>
        <v>0</v>
      </c>
      <c r="CE50" s="276">
        <f t="shared" si="33"/>
        <v>0</v>
      </c>
      <c r="CF50" s="276">
        <f t="shared" si="33"/>
        <v>0</v>
      </c>
      <c r="CG50" s="276">
        <f t="shared" si="33"/>
        <v>0</v>
      </c>
      <c r="CH50" s="166"/>
      <c r="CI50" s="276">
        <f t="shared" ref="CI50:CL72" si="34">IF(ISNUMBER(AA50),0,1)</f>
        <v>0</v>
      </c>
      <c r="CJ50" s="276">
        <f t="shared" si="34"/>
        <v>0</v>
      </c>
      <c r="CK50" s="276">
        <f t="shared" si="34"/>
        <v>0</v>
      </c>
      <c r="CL50" s="276">
        <f t="shared" si="34"/>
        <v>0</v>
      </c>
      <c r="CM50" s="166"/>
      <c r="CN50" s="276">
        <f t="shared" ref="CN50:CQ72" si="35">IF(ISNUMBER(AF50),0,1)</f>
        <v>0</v>
      </c>
      <c r="CO50" s="276">
        <f t="shared" si="35"/>
        <v>0</v>
      </c>
      <c r="CP50" s="276">
        <f t="shared" si="35"/>
        <v>0</v>
      </c>
      <c r="CQ50" s="276">
        <f t="shared" si="35"/>
        <v>0</v>
      </c>
      <c r="CR50" s="166"/>
      <c r="CS50" s="276">
        <f t="shared" ref="CS50:CV72" si="36">IF(ISNUMBER(AK50),0,1)</f>
        <v>0</v>
      </c>
      <c r="CT50" s="276">
        <f t="shared" si="36"/>
        <v>0</v>
      </c>
      <c r="CU50" s="276">
        <f t="shared" si="36"/>
        <v>0</v>
      </c>
      <c r="CV50" s="276">
        <f t="shared" si="36"/>
        <v>0</v>
      </c>
      <c r="CW50" s="166"/>
      <c r="CX50" s="276">
        <f t="shared" ref="CX50:DA72" si="37">IF(ISNUMBER(AP50),0,1)</f>
        <v>0</v>
      </c>
      <c r="CY50" s="276">
        <f t="shared" si="37"/>
        <v>0</v>
      </c>
      <c r="CZ50" s="276">
        <f t="shared" si="37"/>
        <v>0</v>
      </c>
      <c r="DA50" s="276">
        <f t="shared" si="37"/>
        <v>0</v>
      </c>
      <c r="DB50" s="365"/>
      <c r="DC50" s="365"/>
      <c r="DD50" s="364"/>
      <c r="DE50" s="368"/>
    </row>
    <row r="51" spans="2:109" ht="14.25" customHeight="1" x14ac:dyDescent="0.25">
      <c r="B51" s="278">
        <f t="shared" ref="B51:B88" si="38">B50+1</f>
        <v>41</v>
      </c>
      <c r="C51" s="369" t="s">
        <v>351</v>
      </c>
      <c r="D51" s="64" t="s">
        <v>49</v>
      </c>
      <c r="E51" s="309" t="s">
        <v>41</v>
      </c>
      <c r="F51" s="309">
        <v>3</v>
      </c>
      <c r="G51" s="281">
        <v>0</v>
      </c>
      <c r="H51" s="282">
        <v>0</v>
      </c>
      <c r="I51" s="282">
        <v>0</v>
      </c>
      <c r="J51" s="282">
        <v>0</v>
      </c>
      <c r="K51" s="283">
        <f t="shared" si="21"/>
        <v>0</v>
      </c>
      <c r="L51" s="281">
        <v>0</v>
      </c>
      <c r="M51" s="282">
        <v>0</v>
      </c>
      <c r="N51" s="282">
        <v>0</v>
      </c>
      <c r="O51" s="282">
        <v>0</v>
      </c>
      <c r="P51" s="283">
        <f t="shared" si="22"/>
        <v>0</v>
      </c>
      <c r="Q51" s="281">
        <v>0.18225</v>
      </c>
      <c r="R51" s="282">
        <v>0</v>
      </c>
      <c r="S51" s="282">
        <v>0</v>
      </c>
      <c r="T51" s="282">
        <v>0</v>
      </c>
      <c r="U51" s="283">
        <f t="shared" si="23"/>
        <v>0.18225</v>
      </c>
      <c r="V51" s="281">
        <v>0.17600089598901142</v>
      </c>
      <c r="W51" s="282">
        <v>0</v>
      </c>
      <c r="X51" s="282">
        <v>0</v>
      </c>
      <c r="Y51" s="282">
        <v>0</v>
      </c>
      <c r="Z51" s="283">
        <f t="shared" si="24"/>
        <v>0.17600089598901142</v>
      </c>
      <c r="AA51" s="281">
        <v>0.17600089598901142</v>
      </c>
      <c r="AB51" s="282">
        <v>0</v>
      </c>
      <c r="AC51" s="282">
        <v>0</v>
      </c>
      <c r="AD51" s="282">
        <v>0</v>
      </c>
      <c r="AE51" s="283">
        <f t="shared" si="25"/>
        <v>0.17600089598901142</v>
      </c>
      <c r="AF51" s="281">
        <v>0.17600089598901142</v>
      </c>
      <c r="AG51" s="282">
        <v>0</v>
      </c>
      <c r="AH51" s="282">
        <v>0</v>
      </c>
      <c r="AI51" s="282">
        <v>0</v>
      </c>
      <c r="AJ51" s="283">
        <f t="shared" si="26"/>
        <v>0.17600089598901142</v>
      </c>
      <c r="AK51" s="281">
        <v>0.17600089598901142</v>
      </c>
      <c r="AL51" s="282">
        <v>0</v>
      </c>
      <c r="AM51" s="282">
        <v>0</v>
      </c>
      <c r="AN51" s="282">
        <v>0</v>
      </c>
      <c r="AO51" s="283">
        <f t="shared" si="27"/>
        <v>0.17600089598901142</v>
      </c>
      <c r="AP51" s="281">
        <v>0.17600089598901142</v>
      </c>
      <c r="AQ51" s="282">
        <v>0</v>
      </c>
      <c r="AR51" s="282">
        <v>0</v>
      </c>
      <c r="AS51" s="282">
        <v>0</v>
      </c>
      <c r="AT51" s="283">
        <f t="shared" si="28"/>
        <v>0.17600089598901142</v>
      </c>
      <c r="AU51" s="370"/>
      <c r="AV51" s="285"/>
      <c r="AW51" s="286"/>
      <c r="AX51" s="287"/>
      <c r="AY51" s="43">
        <f t="shared" si="29"/>
        <v>0</v>
      </c>
      <c r="AZ51" s="43"/>
      <c r="BB51" s="278">
        <f t="shared" ref="BB51:BB88" si="39">BB50+1</f>
        <v>41</v>
      </c>
      <c r="BC51" s="369" t="s">
        <v>351</v>
      </c>
      <c r="BD51" s="309" t="s">
        <v>41</v>
      </c>
      <c r="BE51" s="309">
        <v>3</v>
      </c>
      <c r="BF51" s="289" t="s">
        <v>603</v>
      </c>
      <c r="BG51" s="290" t="s">
        <v>604</v>
      </c>
      <c r="BH51" s="290" t="s">
        <v>605</v>
      </c>
      <c r="BI51" s="290" t="s">
        <v>606</v>
      </c>
      <c r="BJ51" s="291" t="s">
        <v>607</v>
      </c>
      <c r="BL51" s="364"/>
      <c r="BM51" s="8"/>
      <c r="BN51" s="8"/>
      <c r="BO51" s="276">
        <f t="shared" si="30"/>
        <v>0</v>
      </c>
      <c r="BP51" s="276">
        <f t="shared" si="30"/>
        <v>0</v>
      </c>
      <c r="BQ51" s="276">
        <f t="shared" si="30"/>
        <v>0</v>
      </c>
      <c r="BR51" s="276">
        <f t="shared" si="30"/>
        <v>0</v>
      </c>
      <c r="BS51" s="166"/>
      <c r="BT51" s="276">
        <f t="shared" si="31"/>
        <v>0</v>
      </c>
      <c r="BU51" s="276">
        <f t="shared" si="31"/>
        <v>0</v>
      </c>
      <c r="BV51" s="276">
        <f t="shared" si="31"/>
        <v>0</v>
      </c>
      <c r="BW51" s="276">
        <f t="shared" si="31"/>
        <v>0</v>
      </c>
      <c r="BX51" s="166"/>
      <c r="BY51" s="276">
        <f t="shared" si="32"/>
        <v>0</v>
      </c>
      <c r="BZ51" s="276">
        <f t="shared" si="32"/>
        <v>0</v>
      </c>
      <c r="CA51" s="276">
        <f t="shared" si="32"/>
        <v>0</v>
      </c>
      <c r="CB51" s="276">
        <f t="shared" si="32"/>
        <v>0</v>
      </c>
      <c r="CC51" s="166"/>
      <c r="CD51" s="276">
        <f t="shared" si="33"/>
        <v>0</v>
      </c>
      <c r="CE51" s="276">
        <f t="shared" si="33"/>
        <v>0</v>
      </c>
      <c r="CF51" s="276">
        <f t="shared" si="33"/>
        <v>0</v>
      </c>
      <c r="CG51" s="276">
        <f t="shared" si="33"/>
        <v>0</v>
      </c>
      <c r="CH51" s="166"/>
      <c r="CI51" s="276">
        <f t="shared" si="34"/>
        <v>0</v>
      </c>
      <c r="CJ51" s="276">
        <f t="shared" si="34"/>
        <v>0</v>
      </c>
      <c r="CK51" s="276">
        <f t="shared" si="34"/>
        <v>0</v>
      </c>
      <c r="CL51" s="276">
        <f t="shared" si="34"/>
        <v>0</v>
      </c>
      <c r="CM51" s="166"/>
      <c r="CN51" s="276">
        <f t="shared" si="35"/>
        <v>0</v>
      </c>
      <c r="CO51" s="276">
        <f t="shared" si="35"/>
        <v>0</v>
      </c>
      <c r="CP51" s="276">
        <f t="shared" si="35"/>
        <v>0</v>
      </c>
      <c r="CQ51" s="276">
        <f t="shared" si="35"/>
        <v>0</v>
      </c>
      <c r="CR51" s="166"/>
      <c r="CS51" s="276">
        <f t="shared" si="36"/>
        <v>0</v>
      </c>
      <c r="CT51" s="276">
        <f t="shared" si="36"/>
        <v>0</v>
      </c>
      <c r="CU51" s="276">
        <f t="shared" si="36"/>
        <v>0</v>
      </c>
      <c r="CV51" s="276">
        <f t="shared" si="36"/>
        <v>0</v>
      </c>
      <c r="CW51" s="166"/>
      <c r="CX51" s="276">
        <f t="shared" si="37"/>
        <v>0</v>
      </c>
      <c r="CY51" s="276">
        <f t="shared" si="37"/>
        <v>0</v>
      </c>
      <c r="CZ51" s="276">
        <f t="shared" si="37"/>
        <v>0</v>
      </c>
      <c r="DA51" s="276">
        <f t="shared" si="37"/>
        <v>0</v>
      </c>
      <c r="DB51" s="365"/>
      <c r="DC51" s="365"/>
      <c r="DD51" s="364"/>
      <c r="DE51" s="368"/>
    </row>
    <row r="52" spans="2:109" ht="14.25" customHeight="1" x14ac:dyDescent="0.25">
      <c r="B52" s="278">
        <f t="shared" si="38"/>
        <v>42</v>
      </c>
      <c r="C52" s="293" t="s">
        <v>357</v>
      </c>
      <c r="D52" s="64" t="s">
        <v>56</v>
      </c>
      <c r="E52" s="309" t="s">
        <v>41</v>
      </c>
      <c r="F52" s="309">
        <v>3</v>
      </c>
      <c r="G52" s="281">
        <v>0</v>
      </c>
      <c r="H52" s="282">
        <v>0</v>
      </c>
      <c r="I52" s="282">
        <v>0</v>
      </c>
      <c r="J52" s="282">
        <v>0</v>
      </c>
      <c r="K52" s="283">
        <f t="shared" si="21"/>
        <v>0</v>
      </c>
      <c r="L52" s="281">
        <v>0</v>
      </c>
      <c r="M52" s="282">
        <v>0</v>
      </c>
      <c r="N52" s="282">
        <v>0</v>
      </c>
      <c r="O52" s="282">
        <v>0</v>
      </c>
      <c r="P52" s="283">
        <f t="shared" si="22"/>
        <v>0</v>
      </c>
      <c r="Q52" s="281">
        <v>0</v>
      </c>
      <c r="R52" s="282">
        <v>0</v>
      </c>
      <c r="S52" s="282">
        <v>0</v>
      </c>
      <c r="T52" s="282">
        <v>0</v>
      </c>
      <c r="U52" s="283">
        <f t="shared" si="23"/>
        <v>0</v>
      </c>
      <c r="V52" s="281">
        <v>0</v>
      </c>
      <c r="W52" s="282">
        <v>0</v>
      </c>
      <c r="X52" s="282">
        <v>0</v>
      </c>
      <c r="Y52" s="282">
        <v>0</v>
      </c>
      <c r="Z52" s="283">
        <f t="shared" si="24"/>
        <v>0</v>
      </c>
      <c r="AA52" s="281">
        <v>0</v>
      </c>
      <c r="AB52" s="282">
        <v>0</v>
      </c>
      <c r="AC52" s="282">
        <v>0</v>
      </c>
      <c r="AD52" s="282">
        <v>0</v>
      </c>
      <c r="AE52" s="283">
        <f t="shared" si="25"/>
        <v>0</v>
      </c>
      <c r="AF52" s="281">
        <v>0</v>
      </c>
      <c r="AG52" s="282">
        <v>0</v>
      </c>
      <c r="AH52" s="282">
        <v>0</v>
      </c>
      <c r="AI52" s="282">
        <v>0</v>
      </c>
      <c r="AJ52" s="283">
        <f t="shared" si="26"/>
        <v>0</v>
      </c>
      <c r="AK52" s="281">
        <v>0</v>
      </c>
      <c r="AL52" s="282">
        <v>0</v>
      </c>
      <c r="AM52" s="282">
        <v>0</v>
      </c>
      <c r="AN52" s="282">
        <v>0</v>
      </c>
      <c r="AO52" s="283">
        <f t="shared" si="27"/>
        <v>0</v>
      </c>
      <c r="AP52" s="281">
        <v>0</v>
      </c>
      <c r="AQ52" s="282">
        <v>0</v>
      </c>
      <c r="AR52" s="282">
        <v>0</v>
      </c>
      <c r="AS52" s="282">
        <v>0</v>
      </c>
      <c r="AT52" s="283">
        <f t="shared" si="28"/>
        <v>0</v>
      </c>
      <c r="AU52" s="256"/>
      <c r="AV52" s="70"/>
      <c r="AW52" s="37"/>
      <c r="AX52" s="71"/>
      <c r="AY52" s="43">
        <f t="shared" si="29"/>
        <v>0</v>
      </c>
      <c r="AZ52" s="43"/>
      <c r="BB52" s="278">
        <f t="shared" si="39"/>
        <v>42</v>
      </c>
      <c r="BC52" s="293" t="s">
        <v>357</v>
      </c>
      <c r="BD52" s="309" t="s">
        <v>41</v>
      </c>
      <c r="BE52" s="309">
        <v>3</v>
      </c>
      <c r="BF52" s="289" t="s">
        <v>608</v>
      </c>
      <c r="BG52" s="290" t="s">
        <v>609</v>
      </c>
      <c r="BH52" s="290" t="s">
        <v>610</v>
      </c>
      <c r="BI52" s="290" t="s">
        <v>611</v>
      </c>
      <c r="BJ52" s="291" t="s">
        <v>612</v>
      </c>
      <c r="BL52" s="364"/>
      <c r="BM52" s="8"/>
      <c r="BN52" s="8"/>
      <c r="BO52" s="276">
        <f t="shared" si="30"/>
        <v>0</v>
      </c>
      <c r="BP52" s="276">
        <f t="shared" si="30"/>
        <v>0</v>
      </c>
      <c r="BQ52" s="276">
        <f t="shared" si="30"/>
        <v>0</v>
      </c>
      <c r="BR52" s="276">
        <f t="shared" si="30"/>
        <v>0</v>
      </c>
      <c r="BS52" s="166"/>
      <c r="BT52" s="276">
        <f t="shared" si="31"/>
        <v>0</v>
      </c>
      <c r="BU52" s="276">
        <f t="shared" si="31"/>
        <v>0</v>
      </c>
      <c r="BV52" s="276">
        <f t="shared" si="31"/>
        <v>0</v>
      </c>
      <c r="BW52" s="276">
        <f t="shared" si="31"/>
        <v>0</v>
      </c>
      <c r="BX52" s="166"/>
      <c r="BY52" s="276">
        <f t="shared" si="32"/>
        <v>0</v>
      </c>
      <c r="BZ52" s="276">
        <f t="shared" si="32"/>
        <v>0</v>
      </c>
      <c r="CA52" s="276">
        <f t="shared" si="32"/>
        <v>0</v>
      </c>
      <c r="CB52" s="276">
        <f t="shared" si="32"/>
        <v>0</v>
      </c>
      <c r="CC52" s="166"/>
      <c r="CD52" s="276">
        <f t="shared" si="33"/>
        <v>0</v>
      </c>
      <c r="CE52" s="276">
        <f t="shared" si="33"/>
        <v>0</v>
      </c>
      <c r="CF52" s="276">
        <f t="shared" si="33"/>
        <v>0</v>
      </c>
      <c r="CG52" s="276">
        <f t="shared" si="33"/>
        <v>0</v>
      </c>
      <c r="CH52" s="166"/>
      <c r="CI52" s="276">
        <f t="shared" si="34"/>
        <v>0</v>
      </c>
      <c r="CJ52" s="276">
        <f t="shared" si="34"/>
        <v>0</v>
      </c>
      <c r="CK52" s="276">
        <f t="shared" si="34"/>
        <v>0</v>
      </c>
      <c r="CL52" s="276">
        <f t="shared" si="34"/>
        <v>0</v>
      </c>
      <c r="CM52" s="166"/>
      <c r="CN52" s="276">
        <f t="shared" si="35"/>
        <v>0</v>
      </c>
      <c r="CO52" s="276">
        <f t="shared" si="35"/>
        <v>0</v>
      </c>
      <c r="CP52" s="276">
        <f t="shared" si="35"/>
        <v>0</v>
      </c>
      <c r="CQ52" s="276">
        <f t="shared" si="35"/>
        <v>0</v>
      </c>
      <c r="CR52" s="166"/>
      <c r="CS52" s="276">
        <f t="shared" si="36"/>
        <v>0</v>
      </c>
      <c r="CT52" s="276">
        <f t="shared" si="36"/>
        <v>0</v>
      </c>
      <c r="CU52" s="276">
        <f t="shared" si="36"/>
        <v>0</v>
      </c>
      <c r="CV52" s="276">
        <f t="shared" si="36"/>
        <v>0</v>
      </c>
      <c r="CW52" s="166"/>
      <c r="CX52" s="276">
        <f t="shared" si="37"/>
        <v>0</v>
      </c>
      <c r="CY52" s="276">
        <f t="shared" si="37"/>
        <v>0</v>
      </c>
      <c r="CZ52" s="276">
        <f t="shared" si="37"/>
        <v>0</v>
      </c>
      <c r="DA52" s="276">
        <f t="shared" si="37"/>
        <v>0</v>
      </c>
      <c r="DB52" s="365"/>
      <c r="DC52" s="365"/>
      <c r="DD52" s="364"/>
      <c r="DE52" s="368"/>
    </row>
    <row r="53" spans="2:109" ht="14.25" customHeight="1" x14ac:dyDescent="0.25">
      <c r="B53" s="292">
        <f t="shared" si="38"/>
        <v>43</v>
      </c>
      <c r="C53" s="293" t="s">
        <v>363</v>
      </c>
      <c r="D53" s="64" t="s">
        <v>64</v>
      </c>
      <c r="E53" s="309" t="s">
        <v>41</v>
      </c>
      <c r="F53" s="309">
        <v>3</v>
      </c>
      <c r="G53" s="281">
        <v>0</v>
      </c>
      <c r="H53" s="282">
        <v>0</v>
      </c>
      <c r="I53" s="282">
        <v>0</v>
      </c>
      <c r="J53" s="282">
        <v>0</v>
      </c>
      <c r="K53" s="283">
        <f t="shared" si="21"/>
        <v>0</v>
      </c>
      <c r="L53" s="281">
        <v>0</v>
      </c>
      <c r="M53" s="282">
        <v>0</v>
      </c>
      <c r="N53" s="282">
        <v>0</v>
      </c>
      <c r="O53" s="282">
        <v>0</v>
      </c>
      <c r="P53" s="283">
        <f t="shared" si="22"/>
        <v>0</v>
      </c>
      <c r="Q53" s="281">
        <v>0</v>
      </c>
      <c r="R53" s="282">
        <v>0</v>
      </c>
      <c r="S53" s="282">
        <v>0</v>
      </c>
      <c r="T53" s="282">
        <v>0</v>
      </c>
      <c r="U53" s="283">
        <f t="shared" si="23"/>
        <v>0</v>
      </c>
      <c r="V53" s="281">
        <v>0</v>
      </c>
      <c r="W53" s="282">
        <v>0</v>
      </c>
      <c r="X53" s="282">
        <v>0</v>
      </c>
      <c r="Y53" s="282">
        <v>0</v>
      </c>
      <c r="Z53" s="283">
        <f t="shared" si="24"/>
        <v>0</v>
      </c>
      <c r="AA53" s="281">
        <v>0</v>
      </c>
      <c r="AB53" s="282">
        <v>0</v>
      </c>
      <c r="AC53" s="282">
        <v>0</v>
      </c>
      <c r="AD53" s="282">
        <v>0</v>
      </c>
      <c r="AE53" s="283">
        <f t="shared" si="25"/>
        <v>0</v>
      </c>
      <c r="AF53" s="281">
        <v>0</v>
      </c>
      <c r="AG53" s="282">
        <v>0</v>
      </c>
      <c r="AH53" s="282">
        <v>0</v>
      </c>
      <c r="AI53" s="282">
        <v>0</v>
      </c>
      <c r="AJ53" s="283">
        <f t="shared" si="26"/>
        <v>0</v>
      </c>
      <c r="AK53" s="281">
        <v>0</v>
      </c>
      <c r="AL53" s="282">
        <v>0</v>
      </c>
      <c r="AM53" s="282">
        <v>0</v>
      </c>
      <c r="AN53" s="282">
        <v>0</v>
      </c>
      <c r="AO53" s="283">
        <f t="shared" si="27"/>
        <v>0</v>
      </c>
      <c r="AP53" s="281">
        <v>0</v>
      </c>
      <c r="AQ53" s="282">
        <v>0</v>
      </c>
      <c r="AR53" s="282">
        <v>0</v>
      </c>
      <c r="AS53" s="282">
        <v>0</v>
      </c>
      <c r="AT53" s="283">
        <f t="shared" si="28"/>
        <v>0</v>
      </c>
      <c r="AU53" s="256"/>
      <c r="AV53" s="70"/>
      <c r="AW53" s="37"/>
      <c r="AX53" s="71"/>
      <c r="AY53" s="43">
        <f t="shared" si="29"/>
        <v>0</v>
      </c>
      <c r="AZ53" s="43"/>
      <c r="BB53" s="292">
        <f t="shared" si="39"/>
        <v>43</v>
      </c>
      <c r="BC53" s="293" t="s">
        <v>363</v>
      </c>
      <c r="BD53" s="309" t="s">
        <v>41</v>
      </c>
      <c r="BE53" s="309">
        <v>3</v>
      </c>
      <c r="BF53" s="289" t="s">
        <v>613</v>
      </c>
      <c r="BG53" s="290" t="s">
        <v>614</v>
      </c>
      <c r="BH53" s="290" t="s">
        <v>615</v>
      </c>
      <c r="BI53" s="290" t="s">
        <v>616</v>
      </c>
      <c r="BJ53" s="291" t="s">
        <v>617</v>
      </c>
      <c r="BM53" s="8"/>
      <c r="BN53" s="8"/>
      <c r="BO53" s="276">
        <f t="shared" si="30"/>
        <v>0</v>
      </c>
      <c r="BP53" s="276">
        <f t="shared" si="30"/>
        <v>0</v>
      </c>
      <c r="BQ53" s="276">
        <f t="shared" si="30"/>
        <v>0</v>
      </c>
      <c r="BR53" s="276">
        <f t="shared" si="30"/>
        <v>0</v>
      </c>
      <c r="BS53" s="166"/>
      <c r="BT53" s="276">
        <f t="shared" si="31"/>
        <v>0</v>
      </c>
      <c r="BU53" s="276">
        <f t="shared" si="31"/>
        <v>0</v>
      </c>
      <c r="BV53" s="276">
        <f t="shared" si="31"/>
        <v>0</v>
      </c>
      <c r="BW53" s="276">
        <f t="shared" si="31"/>
        <v>0</v>
      </c>
      <c r="BX53" s="166"/>
      <c r="BY53" s="276">
        <f t="shared" si="32"/>
        <v>0</v>
      </c>
      <c r="BZ53" s="276">
        <f t="shared" si="32"/>
        <v>0</v>
      </c>
      <c r="CA53" s="276">
        <f t="shared" si="32"/>
        <v>0</v>
      </c>
      <c r="CB53" s="276">
        <f t="shared" si="32"/>
        <v>0</v>
      </c>
      <c r="CC53" s="166"/>
      <c r="CD53" s="276">
        <f t="shared" si="33"/>
        <v>0</v>
      </c>
      <c r="CE53" s="276">
        <f t="shared" si="33"/>
        <v>0</v>
      </c>
      <c r="CF53" s="276">
        <f t="shared" si="33"/>
        <v>0</v>
      </c>
      <c r="CG53" s="276">
        <f t="shared" si="33"/>
        <v>0</v>
      </c>
      <c r="CH53" s="166"/>
      <c r="CI53" s="276">
        <f t="shared" si="34"/>
        <v>0</v>
      </c>
      <c r="CJ53" s="276">
        <f t="shared" si="34"/>
        <v>0</v>
      </c>
      <c r="CK53" s="276">
        <f t="shared" si="34"/>
        <v>0</v>
      </c>
      <c r="CL53" s="276">
        <f t="shared" si="34"/>
        <v>0</v>
      </c>
      <c r="CM53" s="166"/>
      <c r="CN53" s="276">
        <f t="shared" si="35"/>
        <v>0</v>
      </c>
      <c r="CO53" s="276">
        <f t="shared" si="35"/>
        <v>0</v>
      </c>
      <c r="CP53" s="276">
        <f t="shared" si="35"/>
        <v>0</v>
      </c>
      <c r="CQ53" s="276">
        <f t="shared" si="35"/>
        <v>0</v>
      </c>
      <c r="CR53" s="166"/>
      <c r="CS53" s="276">
        <f t="shared" si="36"/>
        <v>0</v>
      </c>
      <c r="CT53" s="276">
        <f t="shared" si="36"/>
        <v>0</v>
      </c>
      <c r="CU53" s="276">
        <f t="shared" si="36"/>
        <v>0</v>
      </c>
      <c r="CV53" s="276">
        <f t="shared" si="36"/>
        <v>0</v>
      </c>
      <c r="CW53" s="166"/>
      <c r="CX53" s="276">
        <f t="shared" si="37"/>
        <v>0</v>
      </c>
      <c r="CY53" s="276">
        <f t="shared" si="37"/>
        <v>0</v>
      </c>
      <c r="CZ53" s="276">
        <f t="shared" si="37"/>
        <v>0</v>
      </c>
      <c r="DA53" s="276">
        <f t="shared" si="37"/>
        <v>0</v>
      </c>
    </row>
    <row r="54" spans="2:109" ht="14.25" customHeight="1" x14ac:dyDescent="0.25">
      <c r="B54" s="292">
        <f t="shared" si="38"/>
        <v>44</v>
      </c>
      <c r="C54" s="293" t="s">
        <v>369</v>
      </c>
      <c r="D54" s="371"/>
      <c r="E54" s="309" t="s">
        <v>41</v>
      </c>
      <c r="F54" s="309">
        <v>3</v>
      </c>
      <c r="G54" s="281">
        <v>0</v>
      </c>
      <c r="H54" s="282">
        <v>0</v>
      </c>
      <c r="I54" s="282">
        <v>0</v>
      </c>
      <c r="J54" s="282">
        <v>2.1603962700000001</v>
      </c>
      <c r="K54" s="283">
        <f t="shared" si="21"/>
        <v>2.1603962700000001</v>
      </c>
      <c r="L54" s="281">
        <v>0</v>
      </c>
      <c r="M54" s="282">
        <v>0</v>
      </c>
      <c r="N54" s="282">
        <v>0</v>
      </c>
      <c r="O54" s="282">
        <v>2.2339408828696365</v>
      </c>
      <c r="P54" s="283">
        <f t="shared" si="22"/>
        <v>2.2339408828696365</v>
      </c>
      <c r="Q54" s="281">
        <v>0</v>
      </c>
      <c r="R54" s="282">
        <v>0</v>
      </c>
      <c r="S54" s="282">
        <v>0</v>
      </c>
      <c r="T54" s="282">
        <v>2.3021866575181957</v>
      </c>
      <c r="U54" s="283">
        <f t="shared" si="23"/>
        <v>2.3021866575181957</v>
      </c>
      <c r="V54" s="281">
        <v>0</v>
      </c>
      <c r="W54" s="282">
        <v>0</v>
      </c>
      <c r="X54" s="282">
        <v>0.34340421118255088</v>
      </c>
      <c r="Y54" s="282">
        <v>3.8021954499999993</v>
      </c>
      <c r="Z54" s="283">
        <f t="shared" si="24"/>
        <v>4.1455996611825503</v>
      </c>
      <c r="AA54" s="281">
        <v>0</v>
      </c>
      <c r="AB54" s="282">
        <v>0</v>
      </c>
      <c r="AC54" s="282">
        <v>0.34799907964285137</v>
      </c>
      <c r="AD54" s="282">
        <v>3.8021954500000001</v>
      </c>
      <c r="AE54" s="283">
        <f t="shared" si="25"/>
        <v>4.1501945296428513</v>
      </c>
      <c r="AF54" s="281">
        <v>0</v>
      </c>
      <c r="AG54" s="282">
        <v>0</v>
      </c>
      <c r="AH54" s="282">
        <v>0.42687006713482262</v>
      </c>
      <c r="AI54" s="282">
        <v>3.8021954499999997</v>
      </c>
      <c r="AJ54" s="283">
        <f t="shared" si="26"/>
        <v>4.2290655171348224</v>
      </c>
      <c r="AK54" s="281">
        <v>0</v>
      </c>
      <c r="AL54" s="282">
        <v>0</v>
      </c>
      <c r="AM54" s="282">
        <v>0.9017748168980666</v>
      </c>
      <c r="AN54" s="282">
        <v>3.802195450000001</v>
      </c>
      <c r="AO54" s="283">
        <f t="shared" si="27"/>
        <v>4.7039702668980681</v>
      </c>
      <c r="AP54" s="281">
        <v>0</v>
      </c>
      <c r="AQ54" s="282">
        <v>0</v>
      </c>
      <c r="AR54" s="282">
        <v>1.4135034803643087</v>
      </c>
      <c r="AS54" s="282">
        <v>3.8021954500000006</v>
      </c>
      <c r="AT54" s="283">
        <f t="shared" si="28"/>
        <v>5.2156989303643098</v>
      </c>
      <c r="AU54" s="256"/>
      <c r="AV54" s="70"/>
      <c r="AW54" s="37"/>
      <c r="AX54" s="71"/>
      <c r="AY54" s="43">
        <f t="shared" si="29"/>
        <v>0</v>
      </c>
      <c r="AZ54" s="43"/>
      <c r="BB54" s="292">
        <f t="shared" si="39"/>
        <v>44</v>
      </c>
      <c r="BC54" s="293" t="s">
        <v>369</v>
      </c>
      <c r="BD54" s="309" t="s">
        <v>41</v>
      </c>
      <c r="BE54" s="309">
        <v>3</v>
      </c>
      <c r="BF54" s="289" t="s">
        <v>618</v>
      </c>
      <c r="BG54" s="290" t="s">
        <v>619</v>
      </c>
      <c r="BH54" s="290" t="s">
        <v>620</v>
      </c>
      <c r="BI54" s="290" t="s">
        <v>621</v>
      </c>
      <c r="BJ54" s="291" t="s">
        <v>622</v>
      </c>
      <c r="BM54" s="8"/>
      <c r="BN54" s="8"/>
      <c r="BO54" s="276">
        <f t="shared" si="30"/>
        <v>0</v>
      </c>
      <c r="BP54" s="276">
        <f t="shared" si="30"/>
        <v>0</v>
      </c>
      <c r="BQ54" s="276">
        <f t="shared" si="30"/>
        <v>0</v>
      </c>
      <c r="BR54" s="276">
        <f t="shared" si="30"/>
        <v>0</v>
      </c>
      <c r="BS54" s="166"/>
      <c r="BT54" s="276">
        <f t="shared" si="31"/>
        <v>0</v>
      </c>
      <c r="BU54" s="276">
        <f t="shared" si="31"/>
        <v>0</v>
      </c>
      <c r="BV54" s="276">
        <f t="shared" si="31"/>
        <v>0</v>
      </c>
      <c r="BW54" s="276">
        <f t="shared" si="31"/>
        <v>0</v>
      </c>
      <c r="BX54" s="166"/>
      <c r="BY54" s="276">
        <f t="shared" si="32"/>
        <v>0</v>
      </c>
      <c r="BZ54" s="276">
        <f t="shared" si="32"/>
        <v>0</v>
      </c>
      <c r="CA54" s="276">
        <f t="shared" si="32"/>
        <v>0</v>
      </c>
      <c r="CB54" s="276">
        <f t="shared" si="32"/>
        <v>0</v>
      </c>
      <c r="CC54" s="166"/>
      <c r="CD54" s="276">
        <f t="shared" si="33"/>
        <v>0</v>
      </c>
      <c r="CE54" s="276">
        <f t="shared" si="33"/>
        <v>0</v>
      </c>
      <c r="CF54" s="276">
        <f t="shared" si="33"/>
        <v>0</v>
      </c>
      <c r="CG54" s="276">
        <f t="shared" si="33"/>
        <v>0</v>
      </c>
      <c r="CH54" s="166"/>
      <c r="CI54" s="276">
        <f t="shared" si="34"/>
        <v>0</v>
      </c>
      <c r="CJ54" s="276">
        <f t="shared" si="34"/>
        <v>0</v>
      </c>
      <c r="CK54" s="276">
        <f t="shared" si="34"/>
        <v>0</v>
      </c>
      <c r="CL54" s="276">
        <f t="shared" si="34"/>
        <v>0</v>
      </c>
      <c r="CM54" s="166"/>
      <c r="CN54" s="276">
        <f t="shared" si="35"/>
        <v>0</v>
      </c>
      <c r="CO54" s="276">
        <f t="shared" si="35"/>
        <v>0</v>
      </c>
      <c r="CP54" s="276">
        <f t="shared" si="35"/>
        <v>0</v>
      </c>
      <c r="CQ54" s="276">
        <f t="shared" si="35"/>
        <v>0</v>
      </c>
      <c r="CR54" s="166"/>
      <c r="CS54" s="276">
        <f t="shared" si="36"/>
        <v>0</v>
      </c>
      <c r="CT54" s="276">
        <f t="shared" si="36"/>
        <v>0</v>
      </c>
      <c r="CU54" s="276">
        <f t="shared" si="36"/>
        <v>0</v>
      </c>
      <c r="CV54" s="276">
        <f t="shared" si="36"/>
        <v>0</v>
      </c>
      <c r="CW54" s="166"/>
      <c r="CX54" s="276">
        <f t="shared" si="37"/>
        <v>0</v>
      </c>
      <c r="CY54" s="276">
        <f t="shared" si="37"/>
        <v>0</v>
      </c>
      <c r="CZ54" s="276">
        <f t="shared" si="37"/>
        <v>0</v>
      </c>
      <c r="DA54" s="276">
        <f t="shared" si="37"/>
        <v>0</v>
      </c>
      <c r="DB54" s="372"/>
      <c r="DC54" s="372"/>
      <c r="DD54" s="373"/>
      <c r="DE54" s="374"/>
    </row>
    <row r="55" spans="2:109" ht="14.25" customHeight="1" x14ac:dyDescent="0.25">
      <c r="B55" s="292">
        <f t="shared" si="38"/>
        <v>45</v>
      </c>
      <c r="C55" s="293" t="s">
        <v>375</v>
      </c>
      <c r="D55" s="371"/>
      <c r="E55" s="309" t="s">
        <v>41</v>
      </c>
      <c r="F55" s="309">
        <v>3</v>
      </c>
      <c r="G55" s="281">
        <v>0</v>
      </c>
      <c r="H55" s="282">
        <v>0</v>
      </c>
      <c r="I55" s="282">
        <v>0</v>
      </c>
      <c r="J55" s="282">
        <v>5.1652000000000003E-2</v>
      </c>
      <c r="K55" s="283">
        <f t="shared" si="21"/>
        <v>5.1652000000000003E-2</v>
      </c>
      <c r="L55" s="281">
        <v>0</v>
      </c>
      <c r="M55" s="282">
        <v>0</v>
      </c>
      <c r="N55" s="282">
        <v>0</v>
      </c>
      <c r="O55" s="282">
        <v>6.7664000000000002E-2</v>
      </c>
      <c r="P55" s="283">
        <f t="shared" si="22"/>
        <v>6.7664000000000002E-2</v>
      </c>
      <c r="Q55" s="281">
        <v>0</v>
      </c>
      <c r="R55" s="282">
        <v>0</v>
      </c>
      <c r="S55" s="282">
        <v>0</v>
      </c>
      <c r="T55" s="282">
        <v>8.3674999999999999E-2</v>
      </c>
      <c r="U55" s="283">
        <f t="shared" si="23"/>
        <v>8.3674999999999999E-2</v>
      </c>
      <c r="V55" s="281">
        <v>0</v>
      </c>
      <c r="W55" s="282">
        <v>0</v>
      </c>
      <c r="X55" s="282">
        <v>0</v>
      </c>
      <c r="Y55" s="282">
        <v>8.0805898336793025E-2</v>
      </c>
      <c r="Z55" s="283">
        <f t="shared" si="24"/>
        <v>8.0805898336793025E-2</v>
      </c>
      <c r="AA55" s="281">
        <v>0</v>
      </c>
      <c r="AB55" s="282">
        <v>0</v>
      </c>
      <c r="AC55" s="282">
        <v>0</v>
      </c>
      <c r="AD55" s="282">
        <v>8.0805898336793025E-2</v>
      </c>
      <c r="AE55" s="283">
        <f t="shared" si="25"/>
        <v>8.0805898336793025E-2</v>
      </c>
      <c r="AF55" s="281">
        <v>0</v>
      </c>
      <c r="AG55" s="282">
        <v>0</v>
      </c>
      <c r="AH55" s="282">
        <v>0</v>
      </c>
      <c r="AI55" s="282">
        <v>8.0805898336793025E-2</v>
      </c>
      <c r="AJ55" s="283">
        <f t="shared" si="26"/>
        <v>8.0805898336793025E-2</v>
      </c>
      <c r="AK55" s="281">
        <v>0</v>
      </c>
      <c r="AL55" s="282">
        <v>0</v>
      </c>
      <c r="AM55" s="282">
        <v>0</v>
      </c>
      <c r="AN55" s="282">
        <v>8.0805898336793025E-2</v>
      </c>
      <c r="AO55" s="283">
        <f t="shared" si="27"/>
        <v>8.0805898336793025E-2</v>
      </c>
      <c r="AP55" s="281">
        <v>0</v>
      </c>
      <c r="AQ55" s="282">
        <v>0</v>
      </c>
      <c r="AR55" s="282">
        <v>0</v>
      </c>
      <c r="AS55" s="282">
        <v>8.0805898336793025E-2</v>
      </c>
      <c r="AT55" s="283">
        <f t="shared" si="28"/>
        <v>8.0805898336793025E-2</v>
      </c>
      <c r="AU55" s="256"/>
      <c r="AV55" s="70"/>
      <c r="AW55" s="37"/>
      <c r="AX55" s="71"/>
      <c r="AY55" s="43">
        <f t="shared" si="29"/>
        <v>0</v>
      </c>
      <c r="AZ55" s="43"/>
      <c r="BB55" s="292">
        <f t="shared" si="39"/>
        <v>45</v>
      </c>
      <c r="BC55" s="293" t="s">
        <v>375</v>
      </c>
      <c r="BD55" s="309" t="s">
        <v>41</v>
      </c>
      <c r="BE55" s="309">
        <v>3</v>
      </c>
      <c r="BF55" s="289" t="s">
        <v>623</v>
      </c>
      <c r="BG55" s="290" t="s">
        <v>624</v>
      </c>
      <c r="BH55" s="290" t="s">
        <v>625</v>
      </c>
      <c r="BI55" s="290" t="s">
        <v>626</v>
      </c>
      <c r="BJ55" s="291" t="s">
        <v>627</v>
      </c>
      <c r="BL55" s="364"/>
      <c r="BM55" s="8"/>
      <c r="BN55" s="8"/>
      <c r="BO55" s="276">
        <f t="shared" si="30"/>
        <v>0</v>
      </c>
      <c r="BP55" s="276">
        <f t="shared" si="30"/>
        <v>0</v>
      </c>
      <c r="BQ55" s="276">
        <f t="shared" si="30"/>
        <v>0</v>
      </c>
      <c r="BR55" s="276">
        <f t="shared" si="30"/>
        <v>0</v>
      </c>
      <c r="BS55" s="166"/>
      <c r="BT55" s="276">
        <f t="shared" si="31"/>
        <v>0</v>
      </c>
      <c r="BU55" s="276">
        <f t="shared" si="31"/>
        <v>0</v>
      </c>
      <c r="BV55" s="276">
        <f t="shared" si="31"/>
        <v>0</v>
      </c>
      <c r="BW55" s="276">
        <f t="shared" si="31"/>
        <v>0</v>
      </c>
      <c r="BX55" s="166"/>
      <c r="BY55" s="276">
        <f t="shared" si="32"/>
        <v>0</v>
      </c>
      <c r="BZ55" s="276">
        <f t="shared" si="32"/>
        <v>0</v>
      </c>
      <c r="CA55" s="276">
        <f t="shared" si="32"/>
        <v>0</v>
      </c>
      <c r="CB55" s="276">
        <f t="shared" si="32"/>
        <v>0</v>
      </c>
      <c r="CC55" s="166"/>
      <c r="CD55" s="276">
        <f t="shared" si="33"/>
        <v>0</v>
      </c>
      <c r="CE55" s="276">
        <f t="shared" si="33"/>
        <v>0</v>
      </c>
      <c r="CF55" s="276">
        <f t="shared" si="33"/>
        <v>0</v>
      </c>
      <c r="CG55" s="276">
        <f t="shared" si="33"/>
        <v>0</v>
      </c>
      <c r="CH55" s="166"/>
      <c r="CI55" s="276">
        <f t="shared" si="34"/>
        <v>0</v>
      </c>
      <c r="CJ55" s="276">
        <f t="shared" si="34"/>
        <v>0</v>
      </c>
      <c r="CK55" s="276">
        <f t="shared" si="34"/>
        <v>0</v>
      </c>
      <c r="CL55" s="276">
        <f t="shared" si="34"/>
        <v>0</v>
      </c>
      <c r="CM55" s="166"/>
      <c r="CN55" s="276">
        <f t="shared" si="35"/>
        <v>0</v>
      </c>
      <c r="CO55" s="276">
        <f t="shared" si="35"/>
        <v>0</v>
      </c>
      <c r="CP55" s="276">
        <f t="shared" si="35"/>
        <v>0</v>
      </c>
      <c r="CQ55" s="276">
        <f t="shared" si="35"/>
        <v>0</v>
      </c>
      <c r="CR55" s="166"/>
      <c r="CS55" s="276">
        <f t="shared" si="36"/>
        <v>0</v>
      </c>
      <c r="CT55" s="276">
        <f t="shared" si="36"/>
        <v>0</v>
      </c>
      <c r="CU55" s="276">
        <f t="shared" si="36"/>
        <v>0</v>
      </c>
      <c r="CV55" s="276">
        <f t="shared" si="36"/>
        <v>0</v>
      </c>
      <c r="CW55" s="166"/>
      <c r="CX55" s="276">
        <f t="shared" si="37"/>
        <v>0</v>
      </c>
      <c r="CY55" s="276">
        <f t="shared" si="37"/>
        <v>0</v>
      </c>
      <c r="CZ55" s="276">
        <f t="shared" si="37"/>
        <v>0</v>
      </c>
      <c r="DA55" s="276">
        <f t="shared" si="37"/>
        <v>0</v>
      </c>
      <c r="DB55" s="375"/>
      <c r="DC55" s="375"/>
      <c r="DD55" s="376"/>
      <c r="DE55" s="377"/>
    </row>
    <row r="56" spans="2:109" ht="14.25" customHeight="1" x14ac:dyDescent="0.25">
      <c r="B56" s="292">
        <f t="shared" si="38"/>
        <v>46</v>
      </c>
      <c r="C56" s="293" t="s">
        <v>381</v>
      </c>
      <c r="D56" s="371"/>
      <c r="E56" s="309" t="s">
        <v>41</v>
      </c>
      <c r="F56" s="309">
        <v>3</v>
      </c>
      <c r="G56" s="281">
        <v>0</v>
      </c>
      <c r="H56" s="282">
        <v>0</v>
      </c>
      <c r="I56" s="282">
        <v>0</v>
      </c>
      <c r="J56" s="282">
        <v>0</v>
      </c>
      <c r="K56" s="283">
        <f t="shared" si="21"/>
        <v>0</v>
      </c>
      <c r="L56" s="281">
        <v>0</v>
      </c>
      <c r="M56" s="282">
        <v>0</v>
      </c>
      <c r="N56" s="282">
        <v>0</v>
      </c>
      <c r="O56" s="282">
        <v>0</v>
      </c>
      <c r="P56" s="283">
        <f t="shared" si="22"/>
        <v>0</v>
      </c>
      <c r="Q56" s="281">
        <v>0</v>
      </c>
      <c r="R56" s="282">
        <v>0</v>
      </c>
      <c r="S56" s="282">
        <v>0</v>
      </c>
      <c r="T56" s="282">
        <v>0</v>
      </c>
      <c r="U56" s="283">
        <f t="shared" si="23"/>
        <v>0</v>
      </c>
      <c r="V56" s="281">
        <v>0</v>
      </c>
      <c r="W56" s="282">
        <v>0</v>
      </c>
      <c r="X56" s="282">
        <v>0</v>
      </c>
      <c r="Y56" s="282">
        <v>0</v>
      </c>
      <c r="Z56" s="283">
        <f t="shared" si="24"/>
        <v>0</v>
      </c>
      <c r="AA56" s="281">
        <v>0</v>
      </c>
      <c r="AB56" s="282">
        <v>0</v>
      </c>
      <c r="AC56" s="282">
        <v>0</v>
      </c>
      <c r="AD56" s="282">
        <v>0</v>
      </c>
      <c r="AE56" s="283">
        <f t="shared" si="25"/>
        <v>0</v>
      </c>
      <c r="AF56" s="281">
        <v>0</v>
      </c>
      <c r="AG56" s="282">
        <v>0</v>
      </c>
      <c r="AH56" s="282">
        <v>0</v>
      </c>
      <c r="AI56" s="282">
        <v>0</v>
      </c>
      <c r="AJ56" s="283">
        <f t="shared" si="26"/>
        <v>0</v>
      </c>
      <c r="AK56" s="281">
        <v>0</v>
      </c>
      <c r="AL56" s="282">
        <v>0</v>
      </c>
      <c r="AM56" s="282">
        <v>0</v>
      </c>
      <c r="AN56" s="282">
        <v>0</v>
      </c>
      <c r="AO56" s="283">
        <f t="shared" si="27"/>
        <v>0</v>
      </c>
      <c r="AP56" s="281">
        <v>0</v>
      </c>
      <c r="AQ56" s="282">
        <v>0</v>
      </c>
      <c r="AR56" s="282">
        <v>0</v>
      </c>
      <c r="AS56" s="282">
        <v>0</v>
      </c>
      <c r="AT56" s="283">
        <f t="shared" si="28"/>
        <v>0</v>
      </c>
      <c r="AU56" s="256"/>
      <c r="AV56" s="70"/>
      <c r="AW56" s="37"/>
      <c r="AX56" s="71"/>
      <c r="AY56" s="43">
        <f t="shared" si="29"/>
        <v>0</v>
      </c>
      <c r="AZ56" s="43"/>
      <c r="BB56" s="292">
        <f t="shared" si="39"/>
        <v>46</v>
      </c>
      <c r="BC56" s="293" t="s">
        <v>381</v>
      </c>
      <c r="BD56" s="309" t="s">
        <v>41</v>
      </c>
      <c r="BE56" s="309">
        <v>3</v>
      </c>
      <c r="BF56" s="289" t="s">
        <v>628</v>
      </c>
      <c r="BG56" s="290" t="s">
        <v>629</v>
      </c>
      <c r="BH56" s="290" t="s">
        <v>630</v>
      </c>
      <c r="BI56" s="290" t="s">
        <v>631</v>
      </c>
      <c r="BJ56" s="291" t="s">
        <v>632</v>
      </c>
      <c r="BL56" s="364"/>
      <c r="BM56" s="8"/>
      <c r="BN56" s="8"/>
      <c r="BO56" s="276">
        <f t="shared" si="30"/>
        <v>0</v>
      </c>
      <c r="BP56" s="276">
        <f t="shared" si="30"/>
        <v>0</v>
      </c>
      <c r="BQ56" s="276">
        <f t="shared" si="30"/>
        <v>0</v>
      </c>
      <c r="BR56" s="276">
        <f t="shared" si="30"/>
        <v>0</v>
      </c>
      <c r="BS56" s="166"/>
      <c r="BT56" s="276">
        <f t="shared" si="31"/>
        <v>0</v>
      </c>
      <c r="BU56" s="276">
        <f t="shared" si="31"/>
        <v>0</v>
      </c>
      <c r="BV56" s="276">
        <f t="shared" si="31"/>
        <v>0</v>
      </c>
      <c r="BW56" s="276">
        <f t="shared" si="31"/>
        <v>0</v>
      </c>
      <c r="BX56" s="166"/>
      <c r="BY56" s="276">
        <f t="shared" si="32"/>
        <v>0</v>
      </c>
      <c r="BZ56" s="276">
        <f t="shared" si="32"/>
        <v>0</v>
      </c>
      <c r="CA56" s="276">
        <f t="shared" si="32"/>
        <v>0</v>
      </c>
      <c r="CB56" s="276">
        <f t="shared" si="32"/>
        <v>0</v>
      </c>
      <c r="CC56" s="166"/>
      <c r="CD56" s="276">
        <f t="shared" si="33"/>
        <v>0</v>
      </c>
      <c r="CE56" s="276">
        <f t="shared" si="33"/>
        <v>0</v>
      </c>
      <c r="CF56" s="276">
        <f t="shared" si="33"/>
        <v>0</v>
      </c>
      <c r="CG56" s="276">
        <f t="shared" si="33"/>
        <v>0</v>
      </c>
      <c r="CH56" s="166"/>
      <c r="CI56" s="276">
        <f t="shared" si="34"/>
        <v>0</v>
      </c>
      <c r="CJ56" s="276">
        <f t="shared" si="34"/>
        <v>0</v>
      </c>
      <c r="CK56" s="276">
        <f t="shared" si="34"/>
        <v>0</v>
      </c>
      <c r="CL56" s="276">
        <f t="shared" si="34"/>
        <v>0</v>
      </c>
      <c r="CM56" s="166"/>
      <c r="CN56" s="276">
        <f t="shared" si="35"/>
        <v>0</v>
      </c>
      <c r="CO56" s="276">
        <f t="shared" si="35"/>
        <v>0</v>
      </c>
      <c r="CP56" s="276">
        <f t="shared" si="35"/>
        <v>0</v>
      </c>
      <c r="CQ56" s="276">
        <f t="shared" si="35"/>
        <v>0</v>
      </c>
      <c r="CR56" s="166"/>
      <c r="CS56" s="276">
        <f t="shared" si="36"/>
        <v>0</v>
      </c>
      <c r="CT56" s="276">
        <f t="shared" si="36"/>
        <v>0</v>
      </c>
      <c r="CU56" s="276">
        <f t="shared" si="36"/>
        <v>0</v>
      </c>
      <c r="CV56" s="276">
        <f t="shared" si="36"/>
        <v>0</v>
      </c>
      <c r="CW56" s="166"/>
      <c r="CX56" s="276">
        <f t="shared" si="37"/>
        <v>0</v>
      </c>
      <c r="CY56" s="276">
        <f t="shared" si="37"/>
        <v>0</v>
      </c>
      <c r="CZ56" s="276">
        <f t="shared" si="37"/>
        <v>0</v>
      </c>
      <c r="DA56" s="276">
        <f t="shared" si="37"/>
        <v>0</v>
      </c>
      <c r="DB56" s="375"/>
      <c r="DC56" s="375"/>
      <c r="DD56" s="376"/>
      <c r="DE56" s="377"/>
    </row>
    <row r="57" spans="2:109" ht="14.25" customHeight="1" x14ac:dyDescent="0.25">
      <c r="B57" s="292">
        <f t="shared" si="38"/>
        <v>47</v>
      </c>
      <c r="C57" s="293" t="s">
        <v>387</v>
      </c>
      <c r="D57" s="371"/>
      <c r="E57" s="309" t="s">
        <v>41</v>
      </c>
      <c r="F57" s="309">
        <v>3</v>
      </c>
      <c r="G57" s="281">
        <v>0</v>
      </c>
      <c r="H57" s="282">
        <v>0</v>
      </c>
      <c r="I57" s="282">
        <v>0</v>
      </c>
      <c r="J57" s="282">
        <v>0</v>
      </c>
      <c r="K57" s="283">
        <f t="shared" si="21"/>
        <v>0</v>
      </c>
      <c r="L57" s="281">
        <v>0</v>
      </c>
      <c r="M57" s="282">
        <v>0</v>
      </c>
      <c r="N57" s="282">
        <v>0</v>
      </c>
      <c r="O57" s="282">
        <v>0</v>
      </c>
      <c r="P57" s="283">
        <f t="shared" si="22"/>
        <v>0</v>
      </c>
      <c r="Q57" s="281">
        <v>0</v>
      </c>
      <c r="R57" s="282">
        <v>0</v>
      </c>
      <c r="S57" s="282">
        <v>0</v>
      </c>
      <c r="T57" s="282">
        <v>0</v>
      </c>
      <c r="U57" s="283">
        <f t="shared" si="23"/>
        <v>0</v>
      </c>
      <c r="V57" s="281">
        <v>0</v>
      </c>
      <c r="W57" s="282">
        <v>0</v>
      </c>
      <c r="X57" s="282">
        <v>0</v>
      </c>
      <c r="Y57" s="282">
        <v>0</v>
      </c>
      <c r="Z57" s="283">
        <f t="shared" si="24"/>
        <v>0</v>
      </c>
      <c r="AA57" s="281">
        <v>0</v>
      </c>
      <c r="AB57" s="282">
        <v>0</v>
      </c>
      <c r="AC57" s="282">
        <v>0</v>
      </c>
      <c r="AD57" s="282">
        <v>0</v>
      </c>
      <c r="AE57" s="283">
        <f t="shared" si="25"/>
        <v>0</v>
      </c>
      <c r="AF57" s="281">
        <v>0</v>
      </c>
      <c r="AG57" s="282">
        <v>0</v>
      </c>
      <c r="AH57" s="282">
        <v>0</v>
      </c>
      <c r="AI57" s="282">
        <v>0</v>
      </c>
      <c r="AJ57" s="283">
        <f t="shared" si="26"/>
        <v>0</v>
      </c>
      <c r="AK57" s="281">
        <v>0</v>
      </c>
      <c r="AL57" s="282">
        <v>0</v>
      </c>
      <c r="AM57" s="282">
        <v>0</v>
      </c>
      <c r="AN57" s="282">
        <v>0</v>
      </c>
      <c r="AO57" s="283">
        <f t="shared" si="27"/>
        <v>0</v>
      </c>
      <c r="AP57" s="281">
        <v>0</v>
      </c>
      <c r="AQ57" s="282">
        <v>0</v>
      </c>
      <c r="AR57" s="282">
        <v>0</v>
      </c>
      <c r="AS57" s="282">
        <v>0</v>
      </c>
      <c r="AT57" s="283">
        <f t="shared" si="28"/>
        <v>0</v>
      </c>
      <c r="AU57" s="256"/>
      <c r="AV57" s="70"/>
      <c r="AW57" s="37"/>
      <c r="AX57" s="71"/>
      <c r="AY57" s="43">
        <f t="shared" si="29"/>
        <v>0</v>
      </c>
      <c r="AZ57" s="43"/>
      <c r="BB57" s="292">
        <f t="shared" si="39"/>
        <v>47</v>
      </c>
      <c r="BC57" s="293" t="s">
        <v>387</v>
      </c>
      <c r="BD57" s="309" t="s">
        <v>41</v>
      </c>
      <c r="BE57" s="309">
        <v>3</v>
      </c>
      <c r="BF57" s="289" t="s">
        <v>633</v>
      </c>
      <c r="BG57" s="290" t="s">
        <v>634</v>
      </c>
      <c r="BH57" s="290" t="s">
        <v>635</v>
      </c>
      <c r="BI57" s="290" t="s">
        <v>636</v>
      </c>
      <c r="BJ57" s="291" t="s">
        <v>637</v>
      </c>
      <c r="BL57" s="364"/>
      <c r="BM57" s="8"/>
      <c r="BN57" s="8"/>
      <c r="BO57" s="276">
        <f t="shared" si="30"/>
        <v>0</v>
      </c>
      <c r="BP57" s="276">
        <f t="shared" si="30"/>
        <v>0</v>
      </c>
      <c r="BQ57" s="276">
        <f t="shared" si="30"/>
        <v>0</v>
      </c>
      <c r="BR57" s="276">
        <f t="shared" si="30"/>
        <v>0</v>
      </c>
      <c r="BS57" s="166"/>
      <c r="BT57" s="276">
        <f t="shared" si="31"/>
        <v>0</v>
      </c>
      <c r="BU57" s="276">
        <f t="shared" si="31"/>
        <v>0</v>
      </c>
      <c r="BV57" s="276">
        <f t="shared" si="31"/>
        <v>0</v>
      </c>
      <c r="BW57" s="276">
        <f t="shared" si="31"/>
        <v>0</v>
      </c>
      <c r="BX57" s="166"/>
      <c r="BY57" s="276">
        <f t="shared" si="32"/>
        <v>0</v>
      </c>
      <c r="BZ57" s="276">
        <f t="shared" si="32"/>
        <v>0</v>
      </c>
      <c r="CA57" s="276">
        <f t="shared" si="32"/>
        <v>0</v>
      </c>
      <c r="CB57" s="276">
        <f t="shared" si="32"/>
        <v>0</v>
      </c>
      <c r="CC57" s="166"/>
      <c r="CD57" s="276">
        <f t="shared" si="33"/>
        <v>0</v>
      </c>
      <c r="CE57" s="276">
        <f t="shared" si="33"/>
        <v>0</v>
      </c>
      <c r="CF57" s="276">
        <f t="shared" si="33"/>
        <v>0</v>
      </c>
      <c r="CG57" s="276">
        <f t="shared" si="33"/>
        <v>0</v>
      </c>
      <c r="CH57" s="166"/>
      <c r="CI57" s="276">
        <f t="shared" si="34"/>
        <v>0</v>
      </c>
      <c r="CJ57" s="276">
        <f t="shared" si="34"/>
        <v>0</v>
      </c>
      <c r="CK57" s="276">
        <f t="shared" si="34"/>
        <v>0</v>
      </c>
      <c r="CL57" s="276">
        <f t="shared" si="34"/>
        <v>0</v>
      </c>
      <c r="CM57" s="166"/>
      <c r="CN57" s="276">
        <f t="shared" si="35"/>
        <v>0</v>
      </c>
      <c r="CO57" s="276">
        <f t="shared" si="35"/>
        <v>0</v>
      </c>
      <c r="CP57" s="276">
        <f t="shared" si="35"/>
        <v>0</v>
      </c>
      <c r="CQ57" s="276">
        <f t="shared" si="35"/>
        <v>0</v>
      </c>
      <c r="CR57" s="166"/>
      <c r="CS57" s="276">
        <f t="shared" si="36"/>
        <v>0</v>
      </c>
      <c r="CT57" s="276">
        <f t="shared" si="36"/>
        <v>0</v>
      </c>
      <c r="CU57" s="276">
        <f t="shared" si="36"/>
        <v>0</v>
      </c>
      <c r="CV57" s="276">
        <f t="shared" si="36"/>
        <v>0</v>
      </c>
      <c r="CW57" s="166"/>
      <c r="CX57" s="276">
        <f t="shared" si="37"/>
        <v>0</v>
      </c>
      <c r="CY57" s="276">
        <f t="shared" si="37"/>
        <v>0</v>
      </c>
      <c r="CZ57" s="276">
        <f t="shared" si="37"/>
        <v>0</v>
      </c>
      <c r="DA57" s="276">
        <f t="shared" si="37"/>
        <v>0</v>
      </c>
      <c r="DB57" s="375"/>
      <c r="DC57" s="375"/>
      <c r="DD57" s="376"/>
      <c r="DE57" s="377"/>
    </row>
    <row r="58" spans="2:109" ht="14.25" customHeight="1" x14ac:dyDescent="0.25">
      <c r="B58" s="292">
        <f t="shared" si="38"/>
        <v>48</v>
      </c>
      <c r="C58" s="293" t="s">
        <v>393</v>
      </c>
      <c r="D58" s="371"/>
      <c r="E58" s="309" t="s">
        <v>41</v>
      </c>
      <c r="F58" s="309">
        <v>3</v>
      </c>
      <c r="G58" s="281">
        <v>0</v>
      </c>
      <c r="H58" s="282">
        <v>0</v>
      </c>
      <c r="I58" s="282">
        <v>0</v>
      </c>
      <c r="J58" s="282">
        <v>0</v>
      </c>
      <c r="K58" s="283">
        <f t="shared" si="21"/>
        <v>0</v>
      </c>
      <c r="L58" s="281">
        <v>0</v>
      </c>
      <c r="M58" s="282">
        <v>0</v>
      </c>
      <c r="N58" s="282">
        <v>0</v>
      </c>
      <c r="O58" s="282">
        <v>0</v>
      </c>
      <c r="P58" s="283">
        <f t="shared" si="22"/>
        <v>0</v>
      </c>
      <c r="Q58" s="281">
        <v>0</v>
      </c>
      <c r="R58" s="282">
        <v>0</v>
      </c>
      <c r="S58" s="282">
        <v>0</v>
      </c>
      <c r="T58" s="282">
        <v>0</v>
      </c>
      <c r="U58" s="283">
        <f t="shared" si="23"/>
        <v>0</v>
      </c>
      <c r="V58" s="281">
        <v>0</v>
      </c>
      <c r="W58" s="282">
        <v>0</v>
      </c>
      <c r="X58" s="282">
        <v>0</v>
      </c>
      <c r="Y58" s="282">
        <v>0</v>
      </c>
      <c r="Z58" s="283">
        <f t="shared" si="24"/>
        <v>0</v>
      </c>
      <c r="AA58" s="281">
        <v>0</v>
      </c>
      <c r="AB58" s="282">
        <v>0</v>
      </c>
      <c r="AC58" s="282">
        <v>0</v>
      </c>
      <c r="AD58" s="282">
        <v>0</v>
      </c>
      <c r="AE58" s="283">
        <f t="shared" si="25"/>
        <v>0</v>
      </c>
      <c r="AF58" s="281">
        <v>0</v>
      </c>
      <c r="AG58" s="282">
        <v>0</v>
      </c>
      <c r="AH58" s="282">
        <v>0</v>
      </c>
      <c r="AI58" s="282">
        <v>0</v>
      </c>
      <c r="AJ58" s="283">
        <f t="shared" si="26"/>
        <v>0</v>
      </c>
      <c r="AK58" s="281">
        <v>0</v>
      </c>
      <c r="AL58" s="282">
        <v>0</v>
      </c>
      <c r="AM58" s="282">
        <v>0</v>
      </c>
      <c r="AN58" s="282">
        <v>0</v>
      </c>
      <c r="AO58" s="283">
        <f t="shared" si="27"/>
        <v>0</v>
      </c>
      <c r="AP58" s="281">
        <v>0</v>
      </c>
      <c r="AQ58" s="282">
        <v>0</v>
      </c>
      <c r="AR58" s="282">
        <v>0</v>
      </c>
      <c r="AS58" s="282">
        <v>0</v>
      </c>
      <c r="AT58" s="283">
        <f t="shared" si="28"/>
        <v>0</v>
      </c>
      <c r="AU58" s="256"/>
      <c r="AV58" s="70"/>
      <c r="AW58" s="37"/>
      <c r="AX58" s="71"/>
      <c r="AY58" s="43">
        <f t="shared" si="29"/>
        <v>0</v>
      </c>
      <c r="AZ58" s="43"/>
      <c r="BB58" s="292">
        <f t="shared" si="39"/>
        <v>48</v>
      </c>
      <c r="BC58" s="293" t="s">
        <v>393</v>
      </c>
      <c r="BD58" s="309" t="s">
        <v>41</v>
      </c>
      <c r="BE58" s="309">
        <v>3</v>
      </c>
      <c r="BF58" s="289" t="s">
        <v>638</v>
      </c>
      <c r="BG58" s="290" t="s">
        <v>639</v>
      </c>
      <c r="BH58" s="290" t="s">
        <v>640</v>
      </c>
      <c r="BI58" s="290" t="s">
        <v>641</v>
      </c>
      <c r="BJ58" s="291" t="s">
        <v>642</v>
      </c>
      <c r="BL58" s="364"/>
      <c r="BM58" s="8"/>
      <c r="BN58" s="8"/>
      <c r="BO58" s="276">
        <f t="shared" si="30"/>
        <v>0</v>
      </c>
      <c r="BP58" s="276">
        <f t="shared" si="30"/>
        <v>0</v>
      </c>
      <c r="BQ58" s="276">
        <f t="shared" si="30"/>
        <v>0</v>
      </c>
      <c r="BR58" s="276">
        <f t="shared" si="30"/>
        <v>0</v>
      </c>
      <c r="BS58" s="166"/>
      <c r="BT58" s="276">
        <f t="shared" si="31"/>
        <v>0</v>
      </c>
      <c r="BU58" s="276">
        <f t="shared" si="31"/>
        <v>0</v>
      </c>
      <c r="BV58" s="276">
        <f t="shared" si="31"/>
        <v>0</v>
      </c>
      <c r="BW58" s="276">
        <f t="shared" si="31"/>
        <v>0</v>
      </c>
      <c r="BX58" s="166"/>
      <c r="BY58" s="276">
        <f t="shared" si="32"/>
        <v>0</v>
      </c>
      <c r="BZ58" s="276">
        <f t="shared" si="32"/>
        <v>0</v>
      </c>
      <c r="CA58" s="276">
        <f t="shared" si="32"/>
        <v>0</v>
      </c>
      <c r="CB58" s="276">
        <f t="shared" si="32"/>
        <v>0</v>
      </c>
      <c r="CC58" s="166"/>
      <c r="CD58" s="276">
        <f t="shared" si="33"/>
        <v>0</v>
      </c>
      <c r="CE58" s="276">
        <f t="shared" si="33"/>
        <v>0</v>
      </c>
      <c r="CF58" s="276">
        <f t="shared" si="33"/>
        <v>0</v>
      </c>
      <c r="CG58" s="276">
        <f t="shared" si="33"/>
        <v>0</v>
      </c>
      <c r="CH58" s="166"/>
      <c r="CI58" s="276">
        <f t="shared" si="34"/>
        <v>0</v>
      </c>
      <c r="CJ58" s="276">
        <f t="shared" si="34"/>
        <v>0</v>
      </c>
      <c r="CK58" s="276">
        <f t="shared" si="34"/>
        <v>0</v>
      </c>
      <c r="CL58" s="276">
        <f t="shared" si="34"/>
        <v>0</v>
      </c>
      <c r="CM58" s="166"/>
      <c r="CN58" s="276">
        <f t="shared" si="35"/>
        <v>0</v>
      </c>
      <c r="CO58" s="276">
        <f t="shared" si="35"/>
        <v>0</v>
      </c>
      <c r="CP58" s="276">
        <f t="shared" si="35"/>
        <v>0</v>
      </c>
      <c r="CQ58" s="276">
        <f t="shared" si="35"/>
        <v>0</v>
      </c>
      <c r="CR58" s="166"/>
      <c r="CS58" s="276">
        <f t="shared" si="36"/>
        <v>0</v>
      </c>
      <c r="CT58" s="276">
        <f t="shared" si="36"/>
        <v>0</v>
      </c>
      <c r="CU58" s="276">
        <f t="shared" si="36"/>
        <v>0</v>
      </c>
      <c r="CV58" s="276">
        <f t="shared" si="36"/>
        <v>0</v>
      </c>
      <c r="CW58" s="166"/>
      <c r="CX58" s="276">
        <f t="shared" si="37"/>
        <v>0</v>
      </c>
      <c r="CY58" s="276">
        <f t="shared" si="37"/>
        <v>0</v>
      </c>
      <c r="CZ58" s="276">
        <f t="shared" si="37"/>
        <v>0</v>
      </c>
      <c r="DA58" s="276">
        <f t="shared" si="37"/>
        <v>0</v>
      </c>
      <c r="DB58" s="375"/>
      <c r="DC58" s="375"/>
      <c r="DD58" s="376"/>
      <c r="DE58" s="377"/>
    </row>
    <row r="59" spans="2:109" ht="14.25" customHeight="1" x14ac:dyDescent="0.25">
      <c r="B59" s="292">
        <f t="shared" si="38"/>
        <v>49</v>
      </c>
      <c r="C59" s="293" t="s">
        <v>399</v>
      </c>
      <c r="D59" s="371"/>
      <c r="E59" s="309" t="s">
        <v>41</v>
      </c>
      <c r="F59" s="309">
        <v>3</v>
      </c>
      <c r="G59" s="281">
        <v>0</v>
      </c>
      <c r="H59" s="282">
        <v>0</v>
      </c>
      <c r="I59" s="282">
        <v>0</v>
      </c>
      <c r="J59" s="282">
        <v>0</v>
      </c>
      <c r="K59" s="283">
        <f t="shared" si="21"/>
        <v>0</v>
      </c>
      <c r="L59" s="281">
        <v>0</v>
      </c>
      <c r="M59" s="282">
        <v>0</v>
      </c>
      <c r="N59" s="282">
        <v>0</v>
      </c>
      <c r="O59" s="282">
        <v>0</v>
      </c>
      <c r="P59" s="283">
        <f t="shared" si="22"/>
        <v>0</v>
      </c>
      <c r="Q59" s="281">
        <v>0</v>
      </c>
      <c r="R59" s="282">
        <v>0</v>
      </c>
      <c r="S59" s="282">
        <v>0</v>
      </c>
      <c r="T59" s="282">
        <v>0</v>
      </c>
      <c r="U59" s="283">
        <f t="shared" si="23"/>
        <v>0</v>
      </c>
      <c r="V59" s="281">
        <v>0</v>
      </c>
      <c r="W59" s="282">
        <v>0</v>
      </c>
      <c r="X59" s="282">
        <v>0</v>
      </c>
      <c r="Y59" s="282">
        <v>0.92112999999999989</v>
      </c>
      <c r="Z59" s="283">
        <f t="shared" si="24"/>
        <v>0.92112999999999989</v>
      </c>
      <c r="AA59" s="281">
        <v>0</v>
      </c>
      <c r="AB59" s="282">
        <v>0</v>
      </c>
      <c r="AC59" s="282">
        <v>0</v>
      </c>
      <c r="AD59" s="282">
        <v>0.92112999999999989</v>
      </c>
      <c r="AE59" s="283">
        <f t="shared" si="25"/>
        <v>0.92112999999999989</v>
      </c>
      <c r="AF59" s="281">
        <v>0</v>
      </c>
      <c r="AG59" s="282">
        <v>0</v>
      </c>
      <c r="AH59" s="282">
        <v>0</v>
      </c>
      <c r="AI59" s="282">
        <v>0.92113</v>
      </c>
      <c r="AJ59" s="283">
        <f t="shared" si="26"/>
        <v>0.92113</v>
      </c>
      <c r="AK59" s="281">
        <v>0</v>
      </c>
      <c r="AL59" s="282">
        <v>0</v>
      </c>
      <c r="AM59" s="282">
        <v>0</v>
      </c>
      <c r="AN59" s="282">
        <v>0.92113</v>
      </c>
      <c r="AO59" s="283">
        <f t="shared" si="27"/>
        <v>0.92113</v>
      </c>
      <c r="AP59" s="281">
        <v>0</v>
      </c>
      <c r="AQ59" s="282">
        <v>0</v>
      </c>
      <c r="AR59" s="282">
        <v>0</v>
      </c>
      <c r="AS59" s="282">
        <v>0.92113000000000012</v>
      </c>
      <c r="AT59" s="283">
        <f t="shared" si="28"/>
        <v>0.92113000000000012</v>
      </c>
      <c r="AU59" s="256"/>
      <c r="AV59" s="70"/>
      <c r="AW59" s="37"/>
      <c r="AX59" s="71"/>
      <c r="AY59" s="43">
        <f t="shared" si="29"/>
        <v>0</v>
      </c>
      <c r="AZ59" s="43"/>
      <c r="BB59" s="292">
        <f t="shared" si="39"/>
        <v>49</v>
      </c>
      <c r="BC59" s="293" t="s">
        <v>399</v>
      </c>
      <c r="BD59" s="309" t="s">
        <v>41</v>
      </c>
      <c r="BE59" s="309">
        <v>3</v>
      </c>
      <c r="BF59" s="289" t="s">
        <v>643</v>
      </c>
      <c r="BG59" s="290" t="s">
        <v>644</v>
      </c>
      <c r="BH59" s="290" t="s">
        <v>645</v>
      </c>
      <c r="BI59" s="290" t="s">
        <v>646</v>
      </c>
      <c r="BJ59" s="291" t="s">
        <v>647</v>
      </c>
      <c r="BL59" s="364"/>
      <c r="BM59" s="8"/>
      <c r="BN59" s="8"/>
      <c r="BO59" s="276">
        <f t="shared" si="30"/>
        <v>0</v>
      </c>
      <c r="BP59" s="276">
        <f t="shared" si="30"/>
        <v>0</v>
      </c>
      <c r="BQ59" s="276">
        <f t="shared" si="30"/>
        <v>0</v>
      </c>
      <c r="BR59" s="276">
        <f t="shared" si="30"/>
        <v>0</v>
      </c>
      <c r="BS59" s="166"/>
      <c r="BT59" s="276">
        <f t="shared" si="31"/>
        <v>0</v>
      </c>
      <c r="BU59" s="276">
        <f t="shared" si="31"/>
        <v>0</v>
      </c>
      <c r="BV59" s="276">
        <f t="shared" si="31"/>
        <v>0</v>
      </c>
      <c r="BW59" s="276">
        <f t="shared" si="31"/>
        <v>0</v>
      </c>
      <c r="BX59" s="166"/>
      <c r="BY59" s="276">
        <f t="shared" si="32"/>
        <v>0</v>
      </c>
      <c r="BZ59" s="276">
        <f t="shared" si="32"/>
        <v>0</v>
      </c>
      <c r="CA59" s="276">
        <f t="shared" si="32"/>
        <v>0</v>
      </c>
      <c r="CB59" s="276">
        <f t="shared" si="32"/>
        <v>0</v>
      </c>
      <c r="CC59" s="166"/>
      <c r="CD59" s="276">
        <f t="shared" si="33"/>
        <v>0</v>
      </c>
      <c r="CE59" s="276">
        <f t="shared" si="33"/>
        <v>0</v>
      </c>
      <c r="CF59" s="276">
        <f t="shared" si="33"/>
        <v>0</v>
      </c>
      <c r="CG59" s="276">
        <f t="shared" si="33"/>
        <v>0</v>
      </c>
      <c r="CH59" s="166"/>
      <c r="CI59" s="276">
        <f t="shared" si="34"/>
        <v>0</v>
      </c>
      <c r="CJ59" s="276">
        <f t="shared" si="34"/>
        <v>0</v>
      </c>
      <c r="CK59" s="276">
        <f t="shared" si="34"/>
        <v>0</v>
      </c>
      <c r="CL59" s="276">
        <f t="shared" si="34"/>
        <v>0</v>
      </c>
      <c r="CM59" s="166"/>
      <c r="CN59" s="276">
        <f t="shared" si="35"/>
        <v>0</v>
      </c>
      <c r="CO59" s="276">
        <f t="shared" si="35"/>
        <v>0</v>
      </c>
      <c r="CP59" s="276">
        <f t="shared" si="35"/>
        <v>0</v>
      </c>
      <c r="CQ59" s="276">
        <f t="shared" si="35"/>
        <v>0</v>
      </c>
      <c r="CR59" s="166"/>
      <c r="CS59" s="276">
        <f t="shared" si="36"/>
        <v>0</v>
      </c>
      <c r="CT59" s="276">
        <f t="shared" si="36"/>
        <v>0</v>
      </c>
      <c r="CU59" s="276">
        <f t="shared" si="36"/>
        <v>0</v>
      </c>
      <c r="CV59" s="276">
        <f t="shared" si="36"/>
        <v>0</v>
      </c>
      <c r="CW59" s="166"/>
      <c r="CX59" s="276">
        <f t="shared" si="37"/>
        <v>0</v>
      </c>
      <c r="CY59" s="276">
        <f t="shared" si="37"/>
        <v>0</v>
      </c>
      <c r="CZ59" s="276">
        <f t="shared" si="37"/>
        <v>0</v>
      </c>
      <c r="DA59" s="276">
        <f t="shared" si="37"/>
        <v>0</v>
      </c>
      <c r="DB59" s="375"/>
      <c r="DC59" s="375"/>
      <c r="DD59" s="376"/>
      <c r="DE59" s="377"/>
    </row>
    <row r="60" spans="2:109" ht="14.25" customHeight="1" x14ac:dyDescent="0.25">
      <c r="B60" s="292">
        <f t="shared" si="38"/>
        <v>50</v>
      </c>
      <c r="C60" s="293" t="s">
        <v>405</v>
      </c>
      <c r="D60" s="371"/>
      <c r="E60" s="309" t="s">
        <v>41</v>
      </c>
      <c r="F60" s="309">
        <v>3</v>
      </c>
      <c r="G60" s="281">
        <v>0</v>
      </c>
      <c r="H60" s="282">
        <v>0</v>
      </c>
      <c r="I60" s="282">
        <v>0</v>
      </c>
      <c r="J60" s="282">
        <v>0</v>
      </c>
      <c r="K60" s="283">
        <f t="shared" si="21"/>
        <v>0</v>
      </c>
      <c r="L60" s="281">
        <v>0</v>
      </c>
      <c r="M60" s="282">
        <v>0</v>
      </c>
      <c r="N60" s="282">
        <v>0</v>
      </c>
      <c r="O60" s="282">
        <v>0</v>
      </c>
      <c r="P60" s="283">
        <f t="shared" si="22"/>
        <v>0</v>
      </c>
      <c r="Q60" s="281">
        <v>0</v>
      </c>
      <c r="R60" s="282">
        <v>0</v>
      </c>
      <c r="S60" s="282">
        <v>0</v>
      </c>
      <c r="T60" s="282">
        <v>0</v>
      </c>
      <c r="U60" s="283">
        <f t="shared" si="23"/>
        <v>0</v>
      </c>
      <c r="V60" s="281">
        <v>0</v>
      </c>
      <c r="W60" s="282">
        <v>0</v>
      </c>
      <c r="X60" s="282">
        <v>0</v>
      </c>
      <c r="Y60" s="282">
        <v>0</v>
      </c>
      <c r="Z60" s="283">
        <f t="shared" si="24"/>
        <v>0</v>
      </c>
      <c r="AA60" s="281">
        <v>0</v>
      </c>
      <c r="AB60" s="282">
        <v>0</v>
      </c>
      <c r="AC60" s="282">
        <v>0</v>
      </c>
      <c r="AD60" s="282">
        <v>0</v>
      </c>
      <c r="AE60" s="283">
        <f t="shared" si="25"/>
        <v>0</v>
      </c>
      <c r="AF60" s="281">
        <v>0</v>
      </c>
      <c r="AG60" s="282">
        <v>0</v>
      </c>
      <c r="AH60" s="282">
        <v>0</v>
      </c>
      <c r="AI60" s="282">
        <v>0</v>
      </c>
      <c r="AJ60" s="283">
        <f t="shared" si="26"/>
        <v>0</v>
      </c>
      <c r="AK60" s="281">
        <v>0</v>
      </c>
      <c r="AL60" s="282">
        <v>0</v>
      </c>
      <c r="AM60" s="282">
        <v>0</v>
      </c>
      <c r="AN60" s="282">
        <v>0</v>
      </c>
      <c r="AO60" s="283">
        <f t="shared" si="27"/>
        <v>0</v>
      </c>
      <c r="AP60" s="281">
        <v>0</v>
      </c>
      <c r="AQ60" s="282">
        <v>0</v>
      </c>
      <c r="AR60" s="282">
        <v>0</v>
      </c>
      <c r="AS60" s="282">
        <v>0</v>
      </c>
      <c r="AT60" s="283">
        <f t="shared" si="28"/>
        <v>0</v>
      </c>
      <c r="AU60" s="256"/>
      <c r="AV60" s="70"/>
      <c r="AW60" s="37"/>
      <c r="AX60" s="71"/>
      <c r="AY60" s="43">
        <f t="shared" si="29"/>
        <v>0</v>
      </c>
      <c r="AZ60" s="43"/>
      <c r="BB60" s="292">
        <f t="shared" si="39"/>
        <v>50</v>
      </c>
      <c r="BC60" s="293" t="s">
        <v>405</v>
      </c>
      <c r="BD60" s="309" t="s">
        <v>41</v>
      </c>
      <c r="BE60" s="309">
        <v>3</v>
      </c>
      <c r="BF60" s="289" t="s">
        <v>648</v>
      </c>
      <c r="BG60" s="290" t="s">
        <v>649</v>
      </c>
      <c r="BH60" s="290" t="s">
        <v>650</v>
      </c>
      <c r="BI60" s="290" t="s">
        <v>651</v>
      </c>
      <c r="BJ60" s="291" t="s">
        <v>652</v>
      </c>
      <c r="BL60" s="364"/>
      <c r="BM60" s="8"/>
      <c r="BN60" s="8"/>
      <c r="BO60" s="276">
        <f t="shared" si="30"/>
        <v>0</v>
      </c>
      <c r="BP60" s="276">
        <f t="shared" si="30"/>
        <v>0</v>
      </c>
      <c r="BQ60" s="276">
        <f t="shared" si="30"/>
        <v>0</v>
      </c>
      <c r="BR60" s="276">
        <f t="shared" si="30"/>
        <v>0</v>
      </c>
      <c r="BS60" s="166"/>
      <c r="BT60" s="276">
        <f t="shared" si="31"/>
        <v>0</v>
      </c>
      <c r="BU60" s="276">
        <f t="shared" si="31"/>
        <v>0</v>
      </c>
      <c r="BV60" s="276">
        <f t="shared" si="31"/>
        <v>0</v>
      </c>
      <c r="BW60" s="276">
        <f t="shared" si="31"/>
        <v>0</v>
      </c>
      <c r="BX60" s="166"/>
      <c r="BY60" s="276">
        <f t="shared" si="32"/>
        <v>0</v>
      </c>
      <c r="BZ60" s="276">
        <f t="shared" si="32"/>
        <v>0</v>
      </c>
      <c r="CA60" s="276">
        <f t="shared" si="32"/>
        <v>0</v>
      </c>
      <c r="CB60" s="276">
        <f t="shared" si="32"/>
        <v>0</v>
      </c>
      <c r="CC60" s="166"/>
      <c r="CD60" s="276">
        <f t="shared" si="33"/>
        <v>0</v>
      </c>
      <c r="CE60" s="276">
        <f t="shared" si="33"/>
        <v>0</v>
      </c>
      <c r="CF60" s="276">
        <f t="shared" si="33"/>
        <v>0</v>
      </c>
      <c r="CG60" s="276">
        <f t="shared" si="33"/>
        <v>0</v>
      </c>
      <c r="CH60" s="166"/>
      <c r="CI60" s="276">
        <f t="shared" si="34"/>
        <v>0</v>
      </c>
      <c r="CJ60" s="276">
        <f t="shared" si="34"/>
        <v>0</v>
      </c>
      <c r="CK60" s="276">
        <f t="shared" si="34"/>
        <v>0</v>
      </c>
      <c r="CL60" s="276">
        <f t="shared" si="34"/>
        <v>0</v>
      </c>
      <c r="CM60" s="166"/>
      <c r="CN60" s="276">
        <f t="shared" si="35"/>
        <v>0</v>
      </c>
      <c r="CO60" s="276">
        <f t="shared" si="35"/>
        <v>0</v>
      </c>
      <c r="CP60" s="276">
        <f t="shared" si="35"/>
        <v>0</v>
      </c>
      <c r="CQ60" s="276">
        <f t="shared" si="35"/>
        <v>0</v>
      </c>
      <c r="CR60" s="166"/>
      <c r="CS60" s="276">
        <f t="shared" si="36"/>
        <v>0</v>
      </c>
      <c r="CT60" s="276">
        <f t="shared" si="36"/>
        <v>0</v>
      </c>
      <c r="CU60" s="276">
        <f t="shared" si="36"/>
        <v>0</v>
      </c>
      <c r="CV60" s="276">
        <f t="shared" si="36"/>
        <v>0</v>
      </c>
      <c r="CW60" s="166"/>
      <c r="CX60" s="276">
        <f t="shared" si="37"/>
        <v>0</v>
      </c>
      <c r="CY60" s="276">
        <f t="shared" si="37"/>
        <v>0</v>
      </c>
      <c r="CZ60" s="276">
        <f t="shared" si="37"/>
        <v>0</v>
      </c>
      <c r="DA60" s="276">
        <f t="shared" si="37"/>
        <v>0</v>
      </c>
      <c r="DB60" s="375"/>
      <c r="DC60" s="375"/>
      <c r="DD60" s="376"/>
      <c r="DE60" s="377"/>
    </row>
    <row r="61" spans="2:109" ht="14.25" customHeight="1" x14ac:dyDescent="0.25">
      <c r="B61" s="292">
        <f t="shared" si="38"/>
        <v>51</v>
      </c>
      <c r="C61" s="293" t="s">
        <v>411</v>
      </c>
      <c r="D61" s="371"/>
      <c r="E61" s="309" t="s">
        <v>41</v>
      </c>
      <c r="F61" s="309">
        <v>3</v>
      </c>
      <c r="G61" s="281">
        <v>0</v>
      </c>
      <c r="H61" s="282">
        <v>0</v>
      </c>
      <c r="I61" s="282">
        <v>0</v>
      </c>
      <c r="J61" s="282">
        <v>0</v>
      </c>
      <c r="K61" s="283">
        <f t="shared" si="21"/>
        <v>0</v>
      </c>
      <c r="L61" s="281">
        <v>0</v>
      </c>
      <c r="M61" s="282">
        <v>0</v>
      </c>
      <c r="N61" s="282">
        <v>0</v>
      </c>
      <c r="O61" s="282">
        <v>0</v>
      </c>
      <c r="P61" s="283">
        <f t="shared" si="22"/>
        <v>0</v>
      </c>
      <c r="Q61" s="281">
        <v>0</v>
      </c>
      <c r="R61" s="282">
        <v>0</v>
      </c>
      <c r="S61" s="282">
        <v>0</v>
      </c>
      <c r="T61" s="282">
        <v>0</v>
      </c>
      <c r="U61" s="283">
        <f t="shared" si="23"/>
        <v>0</v>
      </c>
      <c r="V61" s="281">
        <v>0</v>
      </c>
      <c r="W61" s="282">
        <v>0</v>
      </c>
      <c r="X61" s="282">
        <v>0</v>
      </c>
      <c r="Y61" s="282">
        <v>0</v>
      </c>
      <c r="Z61" s="283">
        <f t="shared" si="24"/>
        <v>0</v>
      </c>
      <c r="AA61" s="281">
        <v>0</v>
      </c>
      <c r="AB61" s="282">
        <v>0</v>
      </c>
      <c r="AC61" s="282">
        <v>0</v>
      </c>
      <c r="AD61" s="282">
        <v>0</v>
      </c>
      <c r="AE61" s="283">
        <f t="shared" si="25"/>
        <v>0</v>
      </c>
      <c r="AF61" s="281">
        <v>0</v>
      </c>
      <c r="AG61" s="282">
        <v>0</v>
      </c>
      <c r="AH61" s="282">
        <v>0</v>
      </c>
      <c r="AI61" s="282">
        <v>0</v>
      </c>
      <c r="AJ61" s="283">
        <f t="shared" si="26"/>
        <v>0</v>
      </c>
      <c r="AK61" s="281">
        <v>0</v>
      </c>
      <c r="AL61" s="282">
        <v>0</v>
      </c>
      <c r="AM61" s="282">
        <v>0</v>
      </c>
      <c r="AN61" s="282">
        <v>0</v>
      </c>
      <c r="AO61" s="283">
        <f t="shared" si="27"/>
        <v>0</v>
      </c>
      <c r="AP61" s="281">
        <v>0</v>
      </c>
      <c r="AQ61" s="282">
        <v>0</v>
      </c>
      <c r="AR61" s="282">
        <v>0</v>
      </c>
      <c r="AS61" s="282">
        <v>0</v>
      </c>
      <c r="AT61" s="283">
        <f t="shared" si="28"/>
        <v>0</v>
      </c>
      <c r="AU61" s="256"/>
      <c r="AV61" s="70"/>
      <c r="AW61" s="37"/>
      <c r="AX61" s="71"/>
      <c r="AY61" s="43">
        <f t="shared" si="29"/>
        <v>0</v>
      </c>
      <c r="AZ61" s="43"/>
      <c r="BB61" s="292">
        <f t="shared" si="39"/>
        <v>51</v>
      </c>
      <c r="BC61" s="293" t="s">
        <v>411</v>
      </c>
      <c r="BD61" s="309" t="s">
        <v>41</v>
      </c>
      <c r="BE61" s="309">
        <v>3</v>
      </c>
      <c r="BF61" s="289" t="s">
        <v>653</v>
      </c>
      <c r="BG61" s="290" t="s">
        <v>654</v>
      </c>
      <c r="BH61" s="290" t="s">
        <v>655</v>
      </c>
      <c r="BI61" s="290" t="s">
        <v>656</v>
      </c>
      <c r="BJ61" s="291" t="s">
        <v>657</v>
      </c>
      <c r="BL61" s="364"/>
      <c r="BM61" s="8"/>
      <c r="BN61" s="8"/>
      <c r="BO61" s="276">
        <f t="shared" si="30"/>
        <v>0</v>
      </c>
      <c r="BP61" s="276">
        <f t="shared" si="30"/>
        <v>0</v>
      </c>
      <c r="BQ61" s="276">
        <f t="shared" si="30"/>
        <v>0</v>
      </c>
      <c r="BR61" s="276">
        <f t="shared" si="30"/>
        <v>0</v>
      </c>
      <c r="BS61" s="166"/>
      <c r="BT61" s="276">
        <f t="shared" si="31"/>
        <v>0</v>
      </c>
      <c r="BU61" s="276">
        <f t="shared" si="31"/>
        <v>0</v>
      </c>
      <c r="BV61" s="276">
        <f t="shared" si="31"/>
        <v>0</v>
      </c>
      <c r="BW61" s="276">
        <f t="shared" si="31"/>
        <v>0</v>
      </c>
      <c r="BX61" s="166"/>
      <c r="BY61" s="276">
        <f t="shared" si="32"/>
        <v>0</v>
      </c>
      <c r="BZ61" s="276">
        <f t="shared" si="32"/>
        <v>0</v>
      </c>
      <c r="CA61" s="276">
        <f t="shared" si="32"/>
        <v>0</v>
      </c>
      <c r="CB61" s="276">
        <f t="shared" si="32"/>
        <v>0</v>
      </c>
      <c r="CC61" s="166"/>
      <c r="CD61" s="276">
        <f t="shared" si="33"/>
        <v>0</v>
      </c>
      <c r="CE61" s="276">
        <f t="shared" si="33"/>
        <v>0</v>
      </c>
      <c r="CF61" s="276">
        <f t="shared" si="33"/>
        <v>0</v>
      </c>
      <c r="CG61" s="276">
        <f t="shared" si="33"/>
        <v>0</v>
      </c>
      <c r="CH61" s="166"/>
      <c r="CI61" s="276">
        <f t="shared" si="34"/>
        <v>0</v>
      </c>
      <c r="CJ61" s="276">
        <f t="shared" si="34"/>
        <v>0</v>
      </c>
      <c r="CK61" s="276">
        <f t="shared" si="34"/>
        <v>0</v>
      </c>
      <c r="CL61" s="276">
        <f t="shared" si="34"/>
        <v>0</v>
      </c>
      <c r="CM61" s="166"/>
      <c r="CN61" s="276">
        <f t="shared" si="35"/>
        <v>0</v>
      </c>
      <c r="CO61" s="276">
        <f t="shared" si="35"/>
        <v>0</v>
      </c>
      <c r="CP61" s="276">
        <f t="shared" si="35"/>
        <v>0</v>
      </c>
      <c r="CQ61" s="276">
        <f t="shared" si="35"/>
        <v>0</v>
      </c>
      <c r="CR61" s="166"/>
      <c r="CS61" s="276">
        <f t="shared" si="36"/>
        <v>0</v>
      </c>
      <c r="CT61" s="276">
        <f t="shared" si="36"/>
        <v>0</v>
      </c>
      <c r="CU61" s="276">
        <f t="shared" si="36"/>
        <v>0</v>
      </c>
      <c r="CV61" s="276">
        <f t="shared" si="36"/>
        <v>0</v>
      </c>
      <c r="CW61" s="166"/>
      <c r="CX61" s="276">
        <f t="shared" si="37"/>
        <v>0</v>
      </c>
      <c r="CY61" s="276">
        <f t="shared" si="37"/>
        <v>0</v>
      </c>
      <c r="CZ61" s="276">
        <f t="shared" si="37"/>
        <v>0</v>
      </c>
      <c r="DA61" s="276">
        <f t="shared" si="37"/>
        <v>0</v>
      </c>
      <c r="DB61" s="375"/>
      <c r="DC61" s="375"/>
      <c r="DD61" s="376"/>
      <c r="DE61" s="377"/>
    </row>
    <row r="62" spans="2:109" ht="14.25" customHeight="1" x14ac:dyDescent="0.25">
      <c r="B62" s="292">
        <f t="shared" si="38"/>
        <v>52</v>
      </c>
      <c r="C62" s="293" t="s">
        <v>417</v>
      </c>
      <c r="D62" s="371"/>
      <c r="E62" s="309" t="s">
        <v>41</v>
      </c>
      <c r="F62" s="309">
        <v>3</v>
      </c>
      <c r="G62" s="281">
        <v>0</v>
      </c>
      <c r="H62" s="282">
        <v>0</v>
      </c>
      <c r="I62" s="282">
        <v>3.7829617288398061</v>
      </c>
      <c r="J62" s="282">
        <v>0</v>
      </c>
      <c r="K62" s="283">
        <f t="shared" si="21"/>
        <v>3.7829617288398061</v>
      </c>
      <c r="L62" s="281">
        <v>0</v>
      </c>
      <c r="M62" s="282">
        <v>0</v>
      </c>
      <c r="N62" s="282">
        <v>5.3829468094190007</v>
      </c>
      <c r="O62" s="282">
        <v>0</v>
      </c>
      <c r="P62" s="283">
        <f t="shared" si="22"/>
        <v>5.3829468094190007</v>
      </c>
      <c r="Q62" s="281">
        <v>0</v>
      </c>
      <c r="R62" s="282">
        <v>0</v>
      </c>
      <c r="S62" s="282">
        <v>5.4241855709000006</v>
      </c>
      <c r="T62" s="282">
        <v>0</v>
      </c>
      <c r="U62" s="283">
        <f t="shared" si="23"/>
        <v>5.4241855709000006</v>
      </c>
      <c r="V62" s="281">
        <v>0</v>
      </c>
      <c r="W62" s="282">
        <v>0</v>
      </c>
      <c r="X62" s="282">
        <v>6.6126122915983023</v>
      </c>
      <c r="Y62" s="282">
        <v>0</v>
      </c>
      <c r="Z62" s="283">
        <f t="shared" si="24"/>
        <v>6.6126122915983023</v>
      </c>
      <c r="AA62" s="281">
        <v>0</v>
      </c>
      <c r="AB62" s="282">
        <v>0</v>
      </c>
      <c r="AC62" s="282">
        <v>6.6177270323385695</v>
      </c>
      <c r="AD62" s="282">
        <v>0</v>
      </c>
      <c r="AE62" s="283">
        <f t="shared" si="25"/>
        <v>6.6177270323385695</v>
      </c>
      <c r="AF62" s="281">
        <v>0</v>
      </c>
      <c r="AG62" s="282">
        <v>0</v>
      </c>
      <c r="AH62" s="282">
        <v>5.5690275928368616</v>
      </c>
      <c r="AI62" s="282">
        <v>0</v>
      </c>
      <c r="AJ62" s="283">
        <f t="shared" si="26"/>
        <v>5.5690275928368616</v>
      </c>
      <c r="AK62" s="281">
        <v>0</v>
      </c>
      <c r="AL62" s="282">
        <v>0</v>
      </c>
      <c r="AM62" s="282">
        <v>4.2739169085273119</v>
      </c>
      <c r="AN62" s="282">
        <v>0</v>
      </c>
      <c r="AO62" s="283">
        <f t="shared" si="27"/>
        <v>4.2739169085273119</v>
      </c>
      <c r="AP62" s="281">
        <v>0</v>
      </c>
      <c r="AQ62" s="282">
        <v>0</v>
      </c>
      <c r="AR62" s="282">
        <v>3.7171458907027333</v>
      </c>
      <c r="AS62" s="282">
        <v>0</v>
      </c>
      <c r="AT62" s="283">
        <f t="shared" si="28"/>
        <v>3.7171458907027333</v>
      </c>
      <c r="AU62" s="256"/>
      <c r="AV62" s="70"/>
      <c r="AW62" s="37"/>
      <c r="AX62" s="71"/>
      <c r="AY62" s="43">
        <f t="shared" si="29"/>
        <v>0</v>
      </c>
      <c r="AZ62" s="43"/>
      <c r="BB62" s="292">
        <f t="shared" si="39"/>
        <v>52</v>
      </c>
      <c r="BC62" s="293" t="s">
        <v>417</v>
      </c>
      <c r="BD62" s="309" t="s">
        <v>41</v>
      </c>
      <c r="BE62" s="309">
        <v>3</v>
      </c>
      <c r="BF62" s="289" t="s">
        <v>658</v>
      </c>
      <c r="BG62" s="290" t="s">
        <v>659</v>
      </c>
      <c r="BH62" s="290" t="s">
        <v>660</v>
      </c>
      <c r="BI62" s="290" t="s">
        <v>661</v>
      </c>
      <c r="BJ62" s="291" t="s">
        <v>662</v>
      </c>
      <c r="BL62" s="364"/>
      <c r="BM62" s="8"/>
      <c r="BN62" s="8"/>
      <c r="BO62" s="276">
        <f t="shared" si="30"/>
        <v>0</v>
      </c>
      <c r="BP62" s="276">
        <f t="shared" si="30"/>
        <v>0</v>
      </c>
      <c r="BQ62" s="276">
        <f t="shared" si="30"/>
        <v>0</v>
      </c>
      <c r="BR62" s="276">
        <f t="shared" si="30"/>
        <v>0</v>
      </c>
      <c r="BS62" s="166"/>
      <c r="BT62" s="276">
        <f t="shared" si="31"/>
        <v>0</v>
      </c>
      <c r="BU62" s="276">
        <f t="shared" si="31"/>
        <v>0</v>
      </c>
      <c r="BV62" s="276">
        <f t="shared" si="31"/>
        <v>0</v>
      </c>
      <c r="BW62" s="276">
        <f t="shared" si="31"/>
        <v>0</v>
      </c>
      <c r="BX62" s="166"/>
      <c r="BY62" s="276">
        <f t="shared" si="32"/>
        <v>0</v>
      </c>
      <c r="BZ62" s="276">
        <f t="shared" si="32"/>
        <v>0</v>
      </c>
      <c r="CA62" s="276">
        <f t="shared" si="32"/>
        <v>0</v>
      </c>
      <c r="CB62" s="276">
        <f t="shared" si="32"/>
        <v>0</v>
      </c>
      <c r="CC62" s="166"/>
      <c r="CD62" s="276">
        <f t="shared" si="33"/>
        <v>0</v>
      </c>
      <c r="CE62" s="276">
        <f t="shared" si="33"/>
        <v>0</v>
      </c>
      <c r="CF62" s="276">
        <f t="shared" si="33"/>
        <v>0</v>
      </c>
      <c r="CG62" s="276">
        <f t="shared" si="33"/>
        <v>0</v>
      </c>
      <c r="CH62" s="166"/>
      <c r="CI62" s="276">
        <f t="shared" si="34"/>
        <v>0</v>
      </c>
      <c r="CJ62" s="276">
        <f t="shared" si="34"/>
        <v>0</v>
      </c>
      <c r="CK62" s="276">
        <f t="shared" si="34"/>
        <v>0</v>
      </c>
      <c r="CL62" s="276">
        <f t="shared" si="34"/>
        <v>0</v>
      </c>
      <c r="CM62" s="166"/>
      <c r="CN62" s="276">
        <f t="shared" si="35"/>
        <v>0</v>
      </c>
      <c r="CO62" s="276">
        <f t="shared" si="35"/>
        <v>0</v>
      </c>
      <c r="CP62" s="276">
        <f t="shared" si="35"/>
        <v>0</v>
      </c>
      <c r="CQ62" s="276">
        <f t="shared" si="35"/>
        <v>0</v>
      </c>
      <c r="CR62" s="166"/>
      <c r="CS62" s="276">
        <f t="shared" si="36"/>
        <v>0</v>
      </c>
      <c r="CT62" s="276">
        <f t="shared" si="36"/>
        <v>0</v>
      </c>
      <c r="CU62" s="276">
        <f t="shared" si="36"/>
        <v>0</v>
      </c>
      <c r="CV62" s="276">
        <f t="shared" si="36"/>
        <v>0</v>
      </c>
      <c r="CW62" s="166"/>
      <c r="CX62" s="276">
        <f t="shared" si="37"/>
        <v>0</v>
      </c>
      <c r="CY62" s="276">
        <f t="shared" si="37"/>
        <v>0</v>
      </c>
      <c r="CZ62" s="276">
        <f t="shared" si="37"/>
        <v>0</v>
      </c>
      <c r="DA62" s="276">
        <f t="shared" si="37"/>
        <v>0</v>
      </c>
      <c r="DB62" s="375"/>
      <c r="DC62" s="375"/>
      <c r="DD62" s="376"/>
      <c r="DE62" s="377"/>
    </row>
    <row r="63" spans="2:109" ht="14.25" customHeight="1" x14ac:dyDescent="0.25">
      <c r="B63" s="292">
        <f t="shared" si="38"/>
        <v>53</v>
      </c>
      <c r="C63" s="293" t="s">
        <v>423</v>
      </c>
      <c r="D63" s="371"/>
      <c r="E63" s="309" t="s">
        <v>41</v>
      </c>
      <c r="F63" s="309">
        <v>3</v>
      </c>
      <c r="G63" s="281">
        <v>0</v>
      </c>
      <c r="H63" s="282">
        <v>0</v>
      </c>
      <c r="I63" s="282">
        <v>0</v>
      </c>
      <c r="J63" s="282">
        <v>0</v>
      </c>
      <c r="K63" s="283">
        <f t="shared" si="21"/>
        <v>0</v>
      </c>
      <c r="L63" s="281">
        <v>0</v>
      </c>
      <c r="M63" s="282">
        <v>0</v>
      </c>
      <c r="N63" s="282">
        <v>0</v>
      </c>
      <c r="O63" s="282">
        <v>0</v>
      </c>
      <c r="P63" s="283">
        <f t="shared" si="22"/>
        <v>0</v>
      </c>
      <c r="Q63" s="281">
        <v>0</v>
      </c>
      <c r="R63" s="282">
        <v>1.825</v>
      </c>
      <c r="S63" s="282">
        <v>0</v>
      </c>
      <c r="T63" s="282">
        <v>0.33500000000000002</v>
      </c>
      <c r="U63" s="283">
        <f t="shared" si="23"/>
        <v>2.16</v>
      </c>
      <c r="V63" s="281">
        <v>0</v>
      </c>
      <c r="W63" s="282">
        <v>1.9830000000000001</v>
      </c>
      <c r="X63" s="282">
        <v>0</v>
      </c>
      <c r="Y63" s="282">
        <v>0.36399999999999999</v>
      </c>
      <c r="Z63" s="283">
        <f t="shared" si="24"/>
        <v>2.347</v>
      </c>
      <c r="AA63" s="281">
        <v>0</v>
      </c>
      <c r="AB63" s="282">
        <v>2.04</v>
      </c>
      <c r="AC63" s="282">
        <v>0</v>
      </c>
      <c r="AD63" s="282">
        <v>0.374</v>
      </c>
      <c r="AE63" s="283">
        <f t="shared" si="25"/>
        <v>2.4140000000000001</v>
      </c>
      <c r="AF63" s="281">
        <v>0</v>
      </c>
      <c r="AG63" s="282">
        <v>2.0430000000000001</v>
      </c>
      <c r="AH63" s="282">
        <v>0</v>
      </c>
      <c r="AI63" s="282">
        <v>0.375</v>
      </c>
      <c r="AJ63" s="283">
        <f t="shared" si="26"/>
        <v>2.4180000000000001</v>
      </c>
      <c r="AK63" s="281">
        <v>0</v>
      </c>
      <c r="AL63" s="282">
        <v>2.0230000000000001</v>
      </c>
      <c r="AM63" s="282">
        <v>0</v>
      </c>
      <c r="AN63" s="282">
        <v>0.371</v>
      </c>
      <c r="AO63" s="283">
        <f t="shared" si="27"/>
        <v>2.3940000000000001</v>
      </c>
      <c r="AP63" s="281">
        <v>0</v>
      </c>
      <c r="AQ63" s="282">
        <v>2.08</v>
      </c>
      <c r="AR63" s="282">
        <v>0</v>
      </c>
      <c r="AS63" s="282">
        <v>0.38200000000000001</v>
      </c>
      <c r="AT63" s="283">
        <f t="shared" si="28"/>
        <v>2.4620000000000002</v>
      </c>
      <c r="AU63" s="370"/>
      <c r="AV63" s="296"/>
      <c r="AW63" s="297"/>
      <c r="AX63" s="298"/>
      <c r="AY63" s="43">
        <f t="shared" si="29"/>
        <v>0</v>
      </c>
      <c r="AZ63" s="43"/>
      <c r="BB63" s="292">
        <f t="shared" si="39"/>
        <v>53</v>
      </c>
      <c r="BC63" s="293" t="s">
        <v>423</v>
      </c>
      <c r="BD63" s="309" t="s">
        <v>41</v>
      </c>
      <c r="BE63" s="309">
        <v>3</v>
      </c>
      <c r="BF63" s="289" t="s">
        <v>663</v>
      </c>
      <c r="BG63" s="290" t="s">
        <v>664</v>
      </c>
      <c r="BH63" s="290" t="s">
        <v>665</v>
      </c>
      <c r="BI63" s="290" t="s">
        <v>666</v>
      </c>
      <c r="BJ63" s="291" t="s">
        <v>667</v>
      </c>
      <c r="BL63" s="364"/>
      <c r="BM63" s="8"/>
      <c r="BN63" s="8"/>
      <c r="BO63" s="276">
        <f t="shared" si="30"/>
        <v>0</v>
      </c>
      <c r="BP63" s="276">
        <f t="shared" si="30"/>
        <v>0</v>
      </c>
      <c r="BQ63" s="276">
        <f t="shared" si="30"/>
        <v>0</v>
      </c>
      <c r="BR63" s="276">
        <f t="shared" si="30"/>
        <v>0</v>
      </c>
      <c r="BS63" s="166"/>
      <c r="BT63" s="276">
        <f t="shared" si="31"/>
        <v>0</v>
      </c>
      <c r="BU63" s="276">
        <f t="shared" si="31"/>
        <v>0</v>
      </c>
      <c r="BV63" s="276">
        <f t="shared" si="31"/>
        <v>0</v>
      </c>
      <c r="BW63" s="276">
        <f t="shared" si="31"/>
        <v>0</v>
      </c>
      <c r="BX63" s="166"/>
      <c r="BY63" s="276">
        <f t="shared" si="32"/>
        <v>0</v>
      </c>
      <c r="BZ63" s="276">
        <f t="shared" si="32"/>
        <v>0</v>
      </c>
      <c r="CA63" s="276">
        <f t="shared" si="32"/>
        <v>0</v>
      </c>
      <c r="CB63" s="276">
        <f t="shared" si="32"/>
        <v>0</v>
      </c>
      <c r="CC63" s="166"/>
      <c r="CD63" s="276">
        <f t="shared" si="33"/>
        <v>0</v>
      </c>
      <c r="CE63" s="276">
        <f t="shared" si="33"/>
        <v>0</v>
      </c>
      <c r="CF63" s="276">
        <f t="shared" si="33"/>
        <v>0</v>
      </c>
      <c r="CG63" s="276">
        <f t="shared" si="33"/>
        <v>0</v>
      </c>
      <c r="CH63" s="166"/>
      <c r="CI63" s="276">
        <f t="shared" si="34"/>
        <v>0</v>
      </c>
      <c r="CJ63" s="276">
        <f t="shared" si="34"/>
        <v>0</v>
      </c>
      <c r="CK63" s="276">
        <f t="shared" si="34"/>
        <v>0</v>
      </c>
      <c r="CL63" s="276">
        <f t="shared" si="34"/>
        <v>0</v>
      </c>
      <c r="CM63" s="166"/>
      <c r="CN63" s="276">
        <f t="shared" si="35"/>
        <v>0</v>
      </c>
      <c r="CO63" s="276">
        <f t="shared" si="35"/>
        <v>0</v>
      </c>
      <c r="CP63" s="276">
        <f t="shared" si="35"/>
        <v>0</v>
      </c>
      <c r="CQ63" s="276">
        <f t="shared" si="35"/>
        <v>0</v>
      </c>
      <c r="CR63" s="166"/>
      <c r="CS63" s="276">
        <f t="shared" si="36"/>
        <v>0</v>
      </c>
      <c r="CT63" s="276">
        <f t="shared" si="36"/>
        <v>0</v>
      </c>
      <c r="CU63" s="276">
        <f t="shared" si="36"/>
        <v>0</v>
      </c>
      <c r="CV63" s="276">
        <f t="shared" si="36"/>
        <v>0</v>
      </c>
      <c r="CW63" s="166"/>
      <c r="CX63" s="276">
        <f t="shared" si="37"/>
        <v>0</v>
      </c>
      <c r="CY63" s="276">
        <f t="shared" si="37"/>
        <v>0</v>
      </c>
      <c r="CZ63" s="276">
        <f t="shared" si="37"/>
        <v>0</v>
      </c>
      <c r="DA63" s="276">
        <f t="shared" si="37"/>
        <v>0</v>
      </c>
      <c r="DB63" s="375"/>
      <c r="DC63" s="375"/>
      <c r="DD63" s="376"/>
      <c r="DE63" s="377"/>
    </row>
    <row r="64" spans="2:109" ht="14.25" customHeight="1" x14ac:dyDescent="0.25">
      <c r="B64" s="292">
        <f t="shared" si="38"/>
        <v>54</v>
      </c>
      <c r="C64" s="293" t="s">
        <v>429</v>
      </c>
      <c r="D64" s="378"/>
      <c r="E64" s="311" t="s">
        <v>41</v>
      </c>
      <c r="F64" s="311">
        <v>3</v>
      </c>
      <c r="G64" s="281">
        <v>0</v>
      </c>
      <c r="H64" s="282">
        <v>0</v>
      </c>
      <c r="I64" s="282">
        <v>0.02</v>
      </c>
      <c r="J64" s="282">
        <v>0</v>
      </c>
      <c r="K64" s="283">
        <f t="shared" si="21"/>
        <v>0.02</v>
      </c>
      <c r="L64" s="281">
        <v>0</v>
      </c>
      <c r="M64" s="282">
        <v>0</v>
      </c>
      <c r="N64" s="282">
        <v>0.02</v>
      </c>
      <c r="O64" s="282">
        <v>0</v>
      </c>
      <c r="P64" s="283">
        <f t="shared" si="22"/>
        <v>0.02</v>
      </c>
      <c r="Q64" s="281">
        <v>0</v>
      </c>
      <c r="R64" s="282">
        <v>0</v>
      </c>
      <c r="S64" s="282">
        <v>0.34499999999999997</v>
      </c>
      <c r="T64" s="282">
        <v>0</v>
      </c>
      <c r="U64" s="283">
        <f t="shared" si="23"/>
        <v>0.34499999999999997</v>
      </c>
      <c r="V64" s="281">
        <v>0</v>
      </c>
      <c r="W64" s="282">
        <v>0</v>
      </c>
      <c r="X64" s="282">
        <v>0.3331704203907212</v>
      </c>
      <c r="Y64" s="282">
        <v>0</v>
      </c>
      <c r="Z64" s="283">
        <f t="shared" si="24"/>
        <v>0.3331704203907212</v>
      </c>
      <c r="AA64" s="281">
        <v>0</v>
      </c>
      <c r="AB64" s="282">
        <v>0</v>
      </c>
      <c r="AC64" s="282">
        <v>0.3331704203907212</v>
      </c>
      <c r="AD64" s="282">
        <v>0</v>
      </c>
      <c r="AE64" s="283">
        <f t="shared" si="25"/>
        <v>0.3331704203907212</v>
      </c>
      <c r="AF64" s="281">
        <v>0</v>
      </c>
      <c r="AG64" s="282">
        <v>0</v>
      </c>
      <c r="AH64" s="282">
        <v>0.3331704203907212</v>
      </c>
      <c r="AI64" s="282">
        <v>0</v>
      </c>
      <c r="AJ64" s="283">
        <f t="shared" si="26"/>
        <v>0.3331704203907212</v>
      </c>
      <c r="AK64" s="281">
        <v>0</v>
      </c>
      <c r="AL64" s="282">
        <v>0</v>
      </c>
      <c r="AM64" s="282">
        <v>0.3331704203907212</v>
      </c>
      <c r="AN64" s="282">
        <v>0</v>
      </c>
      <c r="AO64" s="283">
        <f t="shared" si="27"/>
        <v>0.3331704203907212</v>
      </c>
      <c r="AP64" s="281">
        <v>0</v>
      </c>
      <c r="AQ64" s="282">
        <v>0</v>
      </c>
      <c r="AR64" s="282">
        <v>0.3331704203907212</v>
      </c>
      <c r="AS64" s="282">
        <v>0</v>
      </c>
      <c r="AT64" s="283">
        <f t="shared" si="28"/>
        <v>0.3331704203907212</v>
      </c>
      <c r="AU64" s="370"/>
      <c r="AV64" s="296"/>
      <c r="AW64" s="297"/>
      <c r="AX64" s="298"/>
      <c r="AY64" s="43">
        <f t="shared" si="29"/>
        <v>0</v>
      </c>
      <c r="AZ64" s="43"/>
      <c r="BB64" s="292">
        <f t="shared" si="39"/>
        <v>54</v>
      </c>
      <c r="BC64" s="293" t="s">
        <v>429</v>
      </c>
      <c r="BD64" s="311" t="s">
        <v>41</v>
      </c>
      <c r="BE64" s="311">
        <v>3</v>
      </c>
      <c r="BF64" s="289" t="s">
        <v>668</v>
      </c>
      <c r="BG64" s="290" t="s">
        <v>669</v>
      </c>
      <c r="BH64" s="290" t="s">
        <v>670</v>
      </c>
      <c r="BI64" s="290" t="s">
        <v>671</v>
      </c>
      <c r="BJ64" s="291" t="s">
        <v>672</v>
      </c>
      <c r="BL64" s="364"/>
      <c r="BM64" s="8"/>
      <c r="BN64" s="8"/>
      <c r="BO64" s="276">
        <f t="shared" si="30"/>
        <v>0</v>
      </c>
      <c r="BP64" s="276">
        <f t="shared" si="30"/>
        <v>0</v>
      </c>
      <c r="BQ64" s="276">
        <f t="shared" si="30"/>
        <v>0</v>
      </c>
      <c r="BR64" s="276">
        <f t="shared" si="30"/>
        <v>0</v>
      </c>
      <c r="BS64" s="166"/>
      <c r="BT64" s="276">
        <f t="shared" si="31"/>
        <v>0</v>
      </c>
      <c r="BU64" s="276">
        <f t="shared" si="31"/>
        <v>0</v>
      </c>
      <c r="BV64" s="276">
        <f t="shared" si="31"/>
        <v>0</v>
      </c>
      <c r="BW64" s="276">
        <f t="shared" si="31"/>
        <v>0</v>
      </c>
      <c r="BX64" s="166"/>
      <c r="BY64" s="276">
        <f t="shared" si="32"/>
        <v>0</v>
      </c>
      <c r="BZ64" s="276">
        <f t="shared" si="32"/>
        <v>0</v>
      </c>
      <c r="CA64" s="276">
        <f t="shared" si="32"/>
        <v>0</v>
      </c>
      <c r="CB64" s="276">
        <f t="shared" si="32"/>
        <v>0</v>
      </c>
      <c r="CC64" s="166"/>
      <c r="CD64" s="276">
        <f t="shared" si="33"/>
        <v>0</v>
      </c>
      <c r="CE64" s="276">
        <f t="shared" si="33"/>
        <v>0</v>
      </c>
      <c r="CF64" s="276">
        <f t="shared" si="33"/>
        <v>0</v>
      </c>
      <c r="CG64" s="276">
        <f t="shared" si="33"/>
        <v>0</v>
      </c>
      <c r="CH64" s="166"/>
      <c r="CI64" s="276">
        <f t="shared" si="34"/>
        <v>0</v>
      </c>
      <c r="CJ64" s="276">
        <f t="shared" si="34"/>
        <v>0</v>
      </c>
      <c r="CK64" s="276">
        <f t="shared" si="34"/>
        <v>0</v>
      </c>
      <c r="CL64" s="276">
        <f t="shared" si="34"/>
        <v>0</v>
      </c>
      <c r="CM64" s="166"/>
      <c r="CN64" s="276">
        <f t="shared" si="35"/>
        <v>0</v>
      </c>
      <c r="CO64" s="276">
        <f t="shared" si="35"/>
        <v>0</v>
      </c>
      <c r="CP64" s="276">
        <f t="shared" si="35"/>
        <v>0</v>
      </c>
      <c r="CQ64" s="276">
        <f t="shared" si="35"/>
        <v>0</v>
      </c>
      <c r="CR64" s="166"/>
      <c r="CS64" s="276">
        <f t="shared" si="36"/>
        <v>0</v>
      </c>
      <c r="CT64" s="276">
        <f t="shared" si="36"/>
        <v>0</v>
      </c>
      <c r="CU64" s="276">
        <f t="shared" si="36"/>
        <v>0</v>
      </c>
      <c r="CV64" s="276">
        <f t="shared" si="36"/>
        <v>0</v>
      </c>
      <c r="CW64" s="166"/>
      <c r="CX64" s="276">
        <f t="shared" si="37"/>
        <v>0</v>
      </c>
      <c r="CY64" s="276">
        <f t="shared" si="37"/>
        <v>0</v>
      </c>
      <c r="CZ64" s="276">
        <f t="shared" si="37"/>
        <v>0</v>
      </c>
      <c r="DA64" s="276">
        <f t="shared" si="37"/>
        <v>0</v>
      </c>
      <c r="DB64" s="375"/>
      <c r="DC64" s="375"/>
      <c r="DD64" s="376"/>
      <c r="DE64" s="377"/>
    </row>
    <row r="65" spans="2:109" ht="14.25" customHeight="1" x14ac:dyDescent="0.25">
      <c r="B65" s="292">
        <f t="shared" si="38"/>
        <v>55</v>
      </c>
      <c r="C65" s="379" t="s">
        <v>435</v>
      </c>
      <c r="D65" s="378"/>
      <c r="E65" s="311" t="s">
        <v>41</v>
      </c>
      <c r="F65" s="311">
        <v>3</v>
      </c>
      <c r="G65" s="281">
        <v>0</v>
      </c>
      <c r="H65" s="282">
        <v>0</v>
      </c>
      <c r="I65" s="282">
        <v>0</v>
      </c>
      <c r="J65" s="282">
        <v>0</v>
      </c>
      <c r="K65" s="283">
        <f t="shared" si="21"/>
        <v>0</v>
      </c>
      <c r="L65" s="281">
        <v>0</v>
      </c>
      <c r="M65" s="282">
        <v>0</v>
      </c>
      <c r="N65" s="282">
        <v>0</v>
      </c>
      <c r="O65" s="282">
        <v>0</v>
      </c>
      <c r="P65" s="283">
        <f t="shared" si="22"/>
        <v>0</v>
      </c>
      <c r="Q65" s="281">
        <v>0</v>
      </c>
      <c r="R65" s="282">
        <v>0</v>
      </c>
      <c r="S65" s="282">
        <v>0</v>
      </c>
      <c r="T65" s="282">
        <v>0</v>
      </c>
      <c r="U65" s="283">
        <f t="shared" si="23"/>
        <v>0</v>
      </c>
      <c r="V65" s="281">
        <v>0</v>
      </c>
      <c r="W65" s="282">
        <v>0</v>
      </c>
      <c r="X65" s="282">
        <v>0</v>
      </c>
      <c r="Y65" s="282">
        <v>0</v>
      </c>
      <c r="Z65" s="283">
        <f t="shared" si="24"/>
        <v>0</v>
      </c>
      <c r="AA65" s="281">
        <v>0</v>
      </c>
      <c r="AB65" s="282">
        <v>0</v>
      </c>
      <c r="AC65" s="282">
        <v>0</v>
      </c>
      <c r="AD65" s="282">
        <v>0</v>
      </c>
      <c r="AE65" s="283">
        <f t="shared" si="25"/>
        <v>0</v>
      </c>
      <c r="AF65" s="281">
        <v>0</v>
      </c>
      <c r="AG65" s="282">
        <v>0</v>
      </c>
      <c r="AH65" s="282">
        <v>0</v>
      </c>
      <c r="AI65" s="282">
        <v>0</v>
      </c>
      <c r="AJ65" s="283">
        <f t="shared" si="26"/>
        <v>0</v>
      </c>
      <c r="AK65" s="281">
        <v>0</v>
      </c>
      <c r="AL65" s="282">
        <v>0</v>
      </c>
      <c r="AM65" s="282">
        <v>0</v>
      </c>
      <c r="AN65" s="282">
        <v>0</v>
      </c>
      <c r="AO65" s="283">
        <f t="shared" si="27"/>
        <v>0</v>
      </c>
      <c r="AP65" s="281">
        <v>0</v>
      </c>
      <c r="AQ65" s="282">
        <v>0</v>
      </c>
      <c r="AR65" s="282">
        <v>0</v>
      </c>
      <c r="AS65" s="282">
        <v>0</v>
      </c>
      <c r="AT65" s="283">
        <f t="shared" si="28"/>
        <v>0</v>
      </c>
      <c r="AU65" s="370"/>
      <c r="AV65" s="296"/>
      <c r="AW65" s="297"/>
      <c r="AX65" s="298"/>
      <c r="AY65" s="43">
        <f t="shared" si="29"/>
        <v>0</v>
      </c>
      <c r="AZ65" s="43"/>
      <c r="BB65" s="292">
        <f t="shared" si="39"/>
        <v>55</v>
      </c>
      <c r="BC65" s="379" t="s">
        <v>435</v>
      </c>
      <c r="BD65" s="311" t="s">
        <v>41</v>
      </c>
      <c r="BE65" s="311">
        <v>3</v>
      </c>
      <c r="BF65" s="289" t="s">
        <v>673</v>
      </c>
      <c r="BG65" s="290" t="s">
        <v>674</v>
      </c>
      <c r="BH65" s="290" t="s">
        <v>675</v>
      </c>
      <c r="BI65" s="290" t="s">
        <v>676</v>
      </c>
      <c r="BJ65" s="291" t="s">
        <v>677</v>
      </c>
      <c r="BL65" s="364"/>
      <c r="BM65" s="8"/>
      <c r="BN65" s="8"/>
      <c r="BO65" s="276">
        <f t="shared" si="30"/>
        <v>0</v>
      </c>
      <c r="BP65" s="276">
        <f t="shared" si="30"/>
        <v>0</v>
      </c>
      <c r="BQ65" s="276">
        <f t="shared" si="30"/>
        <v>0</v>
      </c>
      <c r="BR65" s="276">
        <f t="shared" si="30"/>
        <v>0</v>
      </c>
      <c r="BS65" s="166"/>
      <c r="BT65" s="276">
        <f t="shared" si="31"/>
        <v>0</v>
      </c>
      <c r="BU65" s="276">
        <f t="shared" si="31"/>
        <v>0</v>
      </c>
      <c r="BV65" s="276">
        <f t="shared" si="31"/>
        <v>0</v>
      </c>
      <c r="BW65" s="276">
        <f t="shared" si="31"/>
        <v>0</v>
      </c>
      <c r="BX65" s="166"/>
      <c r="BY65" s="276">
        <f t="shared" si="32"/>
        <v>0</v>
      </c>
      <c r="BZ65" s="276">
        <f t="shared" si="32"/>
        <v>0</v>
      </c>
      <c r="CA65" s="276">
        <f t="shared" si="32"/>
        <v>0</v>
      </c>
      <c r="CB65" s="276">
        <f t="shared" si="32"/>
        <v>0</v>
      </c>
      <c r="CC65" s="166"/>
      <c r="CD65" s="276">
        <f t="shared" si="33"/>
        <v>0</v>
      </c>
      <c r="CE65" s="276">
        <f t="shared" si="33"/>
        <v>0</v>
      </c>
      <c r="CF65" s="276">
        <f t="shared" si="33"/>
        <v>0</v>
      </c>
      <c r="CG65" s="276">
        <f t="shared" si="33"/>
        <v>0</v>
      </c>
      <c r="CH65" s="166"/>
      <c r="CI65" s="276">
        <f t="shared" si="34"/>
        <v>0</v>
      </c>
      <c r="CJ65" s="276">
        <f t="shared" si="34"/>
        <v>0</v>
      </c>
      <c r="CK65" s="276">
        <f t="shared" si="34"/>
        <v>0</v>
      </c>
      <c r="CL65" s="276">
        <f t="shared" si="34"/>
        <v>0</v>
      </c>
      <c r="CM65" s="166"/>
      <c r="CN65" s="276">
        <f t="shared" si="35"/>
        <v>0</v>
      </c>
      <c r="CO65" s="276">
        <f t="shared" si="35"/>
        <v>0</v>
      </c>
      <c r="CP65" s="276">
        <f t="shared" si="35"/>
        <v>0</v>
      </c>
      <c r="CQ65" s="276">
        <f t="shared" si="35"/>
        <v>0</v>
      </c>
      <c r="CR65" s="166"/>
      <c r="CS65" s="276">
        <f t="shared" si="36"/>
        <v>0</v>
      </c>
      <c r="CT65" s="276">
        <f t="shared" si="36"/>
        <v>0</v>
      </c>
      <c r="CU65" s="276">
        <f t="shared" si="36"/>
        <v>0</v>
      </c>
      <c r="CV65" s="276">
        <f t="shared" si="36"/>
        <v>0</v>
      </c>
      <c r="CW65" s="166"/>
      <c r="CX65" s="276">
        <f t="shared" si="37"/>
        <v>0</v>
      </c>
      <c r="CY65" s="276">
        <f t="shared" si="37"/>
        <v>0</v>
      </c>
      <c r="CZ65" s="276">
        <f t="shared" si="37"/>
        <v>0</v>
      </c>
      <c r="DA65" s="276">
        <f t="shared" si="37"/>
        <v>0</v>
      </c>
      <c r="DB65" s="375"/>
      <c r="DC65" s="375"/>
      <c r="DD65" s="376"/>
      <c r="DE65" s="377"/>
    </row>
    <row r="66" spans="2:109" ht="14.25" customHeight="1" x14ac:dyDescent="0.25">
      <c r="B66" s="292">
        <f t="shared" si="38"/>
        <v>56</v>
      </c>
      <c r="C66" s="293" t="s">
        <v>441</v>
      </c>
      <c r="D66" s="378"/>
      <c r="E66" s="309" t="s">
        <v>41</v>
      </c>
      <c r="F66" s="309">
        <v>3</v>
      </c>
      <c r="G66" s="281">
        <v>0</v>
      </c>
      <c r="H66" s="282">
        <v>0</v>
      </c>
      <c r="I66" s="282">
        <v>0</v>
      </c>
      <c r="J66" s="282">
        <v>0</v>
      </c>
      <c r="K66" s="283">
        <f t="shared" si="21"/>
        <v>0</v>
      </c>
      <c r="L66" s="281">
        <v>0</v>
      </c>
      <c r="M66" s="282">
        <v>0</v>
      </c>
      <c r="N66" s="282">
        <v>0</v>
      </c>
      <c r="O66" s="282">
        <v>0</v>
      </c>
      <c r="P66" s="283">
        <f t="shared" si="22"/>
        <v>0</v>
      </c>
      <c r="Q66" s="281">
        <v>0</v>
      </c>
      <c r="R66" s="282">
        <v>0</v>
      </c>
      <c r="S66" s="282">
        <v>0</v>
      </c>
      <c r="T66" s="282">
        <v>0</v>
      </c>
      <c r="U66" s="283">
        <f t="shared" si="23"/>
        <v>0</v>
      </c>
      <c r="V66" s="281">
        <v>0</v>
      </c>
      <c r="W66" s="282">
        <v>0</v>
      </c>
      <c r="X66" s="282">
        <v>0</v>
      </c>
      <c r="Y66" s="282">
        <v>0</v>
      </c>
      <c r="Z66" s="283">
        <f t="shared" si="24"/>
        <v>0</v>
      </c>
      <c r="AA66" s="281">
        <v>0</v>
      </c>
      <c r="AB66" s="282">
        <v>0</v>
      </c>
      <c r="AC66" s="282">
        <v>0</v>
      </c>
      <c r="AD66" s="282">
        <v>0</v>
      </c>
      <c r="AE66" s="283">
        <f t="shared" si="25"/>
        <v>0</v>
      </c>
      <c r="AF66" s="281">
        <v>0</v>
      </c>
      <c r="AG66" s="282">
        <v>0</v>
      </c>
      <c r="AH66" s="282">
        <v>0</v>
      </c>
      <c r="AI66" s="282">
        <v>0</v>
      </c>
      <c r="AJ66" s="283">
        <f t="shared" si="26"/>
        <v>0</v>
      </c>
      <c r="AK66" s="281">
        <v>0</v>
      </c>
      <c r="AL66" s="282">
        <v>0</v>
      </c>
      <c r="AM66" s="282">
        <v>0</v>
      </c>
      <c r="AN66" s="282">
        <v>0</v>
      </c>
      <c r="AO66" s="283">
        <f t="shared" si="27"/>
        <v>0</v>
      </c>
      <c r="AP66" s="281">
        <v>0</v>
      </c>
      <c r="AQ66" s="282">
        <v>0</v>
      </c>
      <c r="AR66" s="282">
        <v>0</v>
      </c>
      <c r="AS66" s="282">
        <v>0</v>
      </c>
      <c r="AT66" s="283">
        <f t="shared" si="28"/>
        <v>0</v>
      </c>
      <c r="AU66" s="370"/>
      <c r="AV66" s="296"/>
      <c r="AW66" s="297"/>
      <c r="AX66" s="298"/>
      <c r="AY66" s="43">
        <f t="shared" si="29"/>
        <v>0</v>
      </c>
      <c r="AZ66" s="43"/>
      <c r="BB66" s="292">
        <f t="shared" si="39"/>
        <v>56</v>
      </c>
      <c r="BC66" s="293" t="s">
        <v>441</v>
      </c>
      <c r="BD66" s="309" t="s">
        <v>41</v>
      </c>
      <c r="BE66" s="309">
        <v>3</v>
      </c>
      <c r="BF66" s="289" t="s">
        <v>678</v>
      </c>
      <c r="BG66" s="290" t="s">
        <v>679</v>
      </c>
      <c r="BH66" s="290" t="s">
        <v>680</v>
      </c>
      <c r="BI66" s="290" t="s">
        <v>681</v>
      </c>
      <c r="BJ66" s="291" t="s">
        <v>682</v>
      </c>
      <c r="BL66" s="364"/>
      <c r="BM66" s="8"/>
      <c r="BN66" s="8"/>
      <c r="BO66" s="276">
        <f t="shared" si="30"/>
        <v>0</v>
      </c>
      <c r="BP66" s="276">
        <f t="shared" si="30"/>
        <v>0</v>
      </c>
      <c r="BQ66" s="276">
        <f t="shared" si="30"/>
        <v>0</v>
      </c>
      <c r="BR66" s="276">
        <f t="shared" si="30"/>
        <v>0</v>
      </c>
      <c r="BS66" s="166"/>
      <c r="BT66" s="276">
        <f t="shared" si="31"/>
        <v>0</v>
      </c>
      <c r="BU66" s="276">
        <f t="shared" si="31"/>
        <v>0</v>
      </c>
      <c r="BV66" s="276">
        <f t="shared" si="31"/>
        <v>0</v>
      </c>
      <c r="BW66" s="276">
        <f t="shared" si="31"/>
        <v>0</v>
      </c>
      <c r="BX66" s="166"/>
      <c r="BY66" s="276">
        <f t="shared" si="32"/>
        <v>0</v>
      </c>
      <c r="BZ66" s="276">
        <f t="shared" si="32"/>
        <v>0</v>
      </c>
      <c r="CA66" s="276">
        <f t="shared" si="32"/>
        <v>0</v>
      </c>
      <c r="CB66" s="276">
        <f t="shared" si="32"/>
        <v>0</v>
      </c>
      <c r="CC66" s="166"/>
      <c r="CD66" s="276">
        <f t="shared" si="33"/>
        <v>0</v>
      </c>
      <c r="CE66" s="276">
        <f t="shared" si="33"/>
        <v>0</v>
      </c>
      <c r="CF66" s="276">
        <f t="shared" si="33"/>
        <v>0</v>
      </c>
      <c r="CG66" s="276">
        <f t="shared" si="33"/>
        <v>0</v>
      </c>
      <c r="CH66" s="166"/>
      <c r="CI66" s="276">
        <f t="shared" si="34"/>
        <v>0</v>
      </c>
      <c r="CJ66" s="276">
        <f t="shared" si="34"/>
        <v>0</v>
      </c>
      <c r="CK66" s="276">
        <f t="shared" si="34"/>
        <v>0</v>
      </c>
      <c r="CL66" s="276">
        <f t="shared" si="34"/>
        <v>0</v>
      </c>
      <c r="CM66" s="166"/>
      <c r="CN66" s="276">
        <f t="shared" si="35"/>
        <v>0</v>
      </c>
      <c r="CO66" s="276">
        <f t="shared" si="35"/>
        <v>0</v>
      </c>
      <c r="CP66" s="276">
        <f t="shared" si="35"/>
        <v>0</v>
      </c>
      <c r="CQ66" s="276">
        <f t="shared" si="35"/>
        <v>0</v>
      </c>
      <c r="CR66" s="166"/>
      <c r="CS66" s="276">
        <f t="shared" si="36"/>
        <v>0</v>
      </c>
      <c r="CT66" s="276">
        <f t="shared" si="36"/>
        <v>0</v>
      </c>
      <c r="CU66" s="276">
        <f t="shared" si="36"/>
        <v>0</v>
      </c>
      <c r="CV66" s="276">
        <f t="shared" si="36"/>
        <v>0</v>
      </c>
      <c r="CW66" s="166"/>
      <c r="CX66" s="276">
        <f t="shared" si="37"/>
        <v>0</v>
      </c>
      <c r="CY66" s="276">
        <f t="shared" si="37"/>
        <v>0</v>
      </c>
      <c r="CZ66" s="276">
        <f t="shared" si="37"/>
        <v>0</v>
      </c>
      <c r="DA66" s="276">
        <f t="shared" si="37"/>
        <v>0</v>
      </c>
      <c r="DB66" s="375"/>
      <c r="DC66" s="375"/>
      <c r="DD66" s="376"/>
      <c r="DE66" s="377"/>
    </row>
    <row r="67" spans="2:109" ht="14.25" customHeight="1" x14ac:dyDescent="0.25">
      <c r="B67" s="292">
        <f t="shared" si="38"/>
        <v>57</v>
      </c>
      <c r="C67" s="293" t="s">
        <v>447</v>
      </c>
      <c r="D67" s="378"/>
      <c r="E67" s="309" t="s">
        <v>41</v>
      </c>
      <c r="F67" s="309">
        <v>3</v>
      </c>
      <c r="G67" s="281">
        <v>0</v>
      </c>
      <c r="H67" s="282">
        <v>0</v>
      </c>
      <c r="I67" s="282">
        <v>0</v>
      </c>
      <c r="J67" s="282">
        <v>0</v>
      </c>
      <c r="K67" s="283">
        <f t="shared" si="21"/>
        <v>0</v>
      </c>
      <c r="L67" s="281">
        <v>0</v>
      </c>
      <c r="M67" s="282">
        <v>0</v>
      </c>
      <c r="N67" s="282">
        <v>0</v>
      </c>
      <c r="O67" s="282">
        <v>0</v>
      </c>
      <c r="P67" s="283">
        <f t="shared" si="22"/>
        <v>0</v>
      </c>
      <c r="Q67" s="281">
        <v>0</v>
      </c>
      <c r="R67" s="282">
        <v>0</v>
      </c>
      <c r="S67" s="282">
        <v>0</v>
      </c>
      <c r="T67" s="282">
        <v>0</v>
      </c>
      <c r="U67" s="283">
        <f t="shared" si="23"/>
        <v>0</v>
      </c>
      <c r="V67" s="281">
        <v>2.5988693836014773</v>
      </c>
      <c r="W67" s="282">
        <v>0</v>
      </c>
      <c r="X67" s="282">
        <v>0</v>
      </c>
      <c r="Y67" s="282">
        <v>0</v>
      </c>
      <c r="Z67" s="283">
        <f t="shared" si="24"/>
        <v>2.5988693836014773</v>
      </c>
      <c r="AA67" s="281">
        <v>2.6353664764896019</v>
      </c>
      <c r="AB67" s="282">
        <v>0</v>
      </c>
      <c r="AC67" s="282">
        <v>0</v>
      </c>
      <c r="AD67" s="282">
        <v>0</v>
      </c>
      <c r="AE67" s="283">
        <f t="shared" si="25"/>
        <v>2.6353664764896019</v>
      </c>
      <c r="AF67" s="281">
        <v>2.705628603641661</v>
      </c>
      <c r="AG67" s="282">
        <v>0</v>
      </c>
      <c r="AH67" s="282">
        <v>0</v>
      </c>
      <c r="AI67" s="282">
        <v>0</v>
      </c>
      <c r="AJ67" s="283">
        <f t="shared" si="26"/>
        <v>2.705628603641661</v>
      </c>
      <c r="AK67" s="281">
        <v>2.7072518928831317</v>
      </c>
      <c r="AL67" s="282">
        <v>0</v>
      </c>
      <c r="AM67" s="282">
        <v>0</v>
      </c>
      <c r="AN67" s="282">
        <v>0</v>
      </c>
      <c r="AO67" s="283">
        <f t="shared" si="27"/>
        <v>2.7072518928831317</v>
      </c>
      <c r="AP67" s="281">
        <v>4.616314947388017</v>
      </c>
      <c r="AQ67" s="282">
        <v>0</v>
      </c>
      <c r="AR67" s="282">
        <v>0</v>
      </c>
      <c r="AS67" s="282">
        <v>0</v>
      </c>
      <c r="AT67" s="283">
        <f t="shared" si="28"/>
        <v>4.616314947388017</v>
      </c>
      <c r="AU67" s="256"/>
      <c r="AV67" s="70"/>
      <c r="AW67" s="37"/>
      <c r="AX67" s="71"/>
      <c r="AY67" s="43">
        <f t="shared" si="29"/>
        <v>0</v>
      </c>
      <c r="AZ67" s="43"/>
      <c r="BB67" s="292">
        <f t="shared" si="39"/>
        <v>57</v>
      </c>
      <c r="BC67" s="293" t="s">
        <v>447</v>
      </c>
      <c r="BD67" s="309" t="s">
        <v>41</v>
      </c>
      <c r="BE67" s="309">
        <v>3</v>
      </c>
      <c r="BF67" s="289" t="s">
        <v>683</v>
      </c>
      <c r="BG67" s="290" t="s">
        <v>684</v>
      </c>
      <c r="BH67" s="290" t="s">
        <v>685</v>
      </c>
      <c r="BI67" s="290" t="s">
        <v>686</v>
      </c>
      <c r="BJ67" s="291" t="s">
        <v>687</v>
      </c>
      <c r="BL67" s="364"/>
      <c r="BM67" s="8"/>
      <c r="BN67" s="8"/>
      <c r="BO67" s="276">
        <f t="shared" si="30"/>
        <v>0</v>
      </c>
      <c r="BP67" s="276">
        <f t="shared" si="30"/>
        <v>0</v>
      </c>
      <c r="BQ67" s="276">
        <f t="shared" si="30"/>
        <v>0</v>
      </c>
      <c r="BR67" s="276">
        <f t="shared" si="30"/>
        <v>0</v>
      </c>
      <c r="BS67" s="166"/>
      <c r="BT67" s="276">
        <f t="shared" si="31"/>
        <v>0</v>
      </c>
      <c r="BU67" s="276">
        <f t="shared" si="31"/>
        <v>0</v>
      </c>
      <c r="BV67" s="276">
        <f t="shared" si="31"/>
        <v>0</v>
      </c>
      <c r="BW67" s="276">
        <f t="shared" si="31"/>
        <v>0</v>
      </c>
      <c r="BX67" s="166"/>
      <c r="BY67" s="276">
        <f t="shared" si="32"/>
        <v>0</v>
      </c>
      <c r="BZ67" s="276">
        <f t="shared" si="32"/>
        <v>0</v>
      </c>
      <c r="CA67" s="276">
        <f t="shared" si="32"/>
        <v>0</v>
      </c>
      <c r="CB67" s="276">
        <f t="shared" si="32"/>
        <v>0</v>
      </c>
      <c r="CC67" s="166"/>
      <c r="CD67" s="276">
        <f t="shared" si="33"/>
        <v>0</v>
      </c>
      <c r="CE67" s="276">
        <f t="shared" si="33"/>
        <v>0</v>
      </c>
      <c r="CF67" s="276">
        <f t="shared" si="33"/>
        <v>0</v>
      </c>
      <c r="CG67" s="276">
        <f t="shared" si="33"/>
        <v>0</v>
      </c>
      <c r="CH67" s="166"/>
      <c r="CI67" s="276">
        <f t="shared" si="34"/>
        <v>0</v>
      </c>
      <c r="CJ67" s="276">
        <f t="shared" si="34"/>
        <v>0</v>
      </c>
      <c r="CK67" s="276">
        <f t="shared" si="34"/>
        <v>0</v>
      </c>
      <c r="CL67" s="276">
        <f t="shared" si="34"/>
        <v>0</v>
      </c>
      <c r="CM67" s="166"/>
      <c r="CN67" s="276">
        <f t="shared" si="35"/>
        <v>0</v>
      </c>
      <c r="CO67" s="276">
        <f t="shared" si="35"/>
        <v>0</v>
      </c>
      <c r="CP67" s="276">
        <f t="shared" si="35"/>
        <v>0</v>
      </c>
      <c r="CQ67" s="276">
        <f t="shared" si="35"/>
        <v>0</v>
      </c>
      <c r="CR67" s="166"/>
      <c r="CS67" s="276">
        <f t="shared" si="36"/>
        <v>0</v>
      </c>
      <c r="CT67" s="276">
        <f t="shared" si="36"/>
        <v>0</v>
      </c>
      <c r="CU67" s="276">
        <f t="shared" si="36"/>
        <v>0</v>
      </c>
      <c r="CV67" s="276">
        <f t="shared" si="36"/>
        <v>0</v>
      </c>
      <c r="CW67" s="166"/>
      <c r="CX67" s="276">
        <f t="shared" si="37"/>
        <v>0</v>
      </c>
      <c r="CY67" s="276">
        <f t="shared" si="37"/>
        <v>0</v>
      </c>
      <c r="CZ67" s="276">
        <f t="shared" si="37"/>
        <v>0</v>
      </c>
      <c r="DA67" s="276">
        <f t="shared" si="37"/>
        <v>0</v>
      </c>
      <c r="DB67" s="375"/>
      <c r="DC67" s="375"/>
      <c r="DD67" s="376"/>
      <c r="DE67" s="377"/>
    </row>
    <row r="68" spans="2:109" ht="14.25" customHeight="1" x14ac:dyDescent="0.25">
      <c r="B68" s="292">
        <f t="shared" si="38"/>
        <v>58</v>
      </c>
      <c r="C68" s="293" t="s">
        <v>453</v>
      </c>
      <c r="D68" s="371"/>
      <c r="E68" s="309" t="s">
        <v>41</v>
      </c>
      <c r="F68" s="309">
        <v>3</v>
      </c>
      <c r="G68" s="281">
        <v>0</v>
      </c>
      <c r="H68" s="282">
        <v>0</v>
      </c>
      <c r="I68" s="282">
        <v>0</v>
      </c>
      <c r="J68" s="282">
        <v>0</v>
      </c>
      <c r="K68" s="283">
        <f t="shared" si="21"/>
        <v>0</v>
      </c>
      <c r="L68" s="281">
        <v>0</v>
      </c>
      <c r="M68" s="282">
        <v>0</v>
      </c>
      <c r="N68" s="282">
        <v>0</v>
      </c>
      <c r="O68" s="282">
        <v>0</v>
      </c>
      <c r="P68" s="283">
        <f t="shared" si="22"/>
        <v>0</v>
      </c>
      <c r="Q68" s="281">
        <v>0</v>
      </c>
      <c r="R68" s="282">
        <v>0</v>
      </c>
      <c r="S68" s="282">
        <v>0</v>
      </c>
      <c r="T68" s="282">
        <v>0</v>
      </c>
      <c r="U68" s="283">
        <f t="shared" si="23"/>
        <v>0</v>
      </c>
      <c r="V68" s="281">
        <v>0</v>
      </c>
      <c r="W68" s="282">
        <v>0</v>
      </c>
      <c r="X68" s="282">
        <v>0</v>
      </c>
      <c r="Y68" s="282">
        <v>0</v>
      </c>
      <c r="Z68" s="283">
        <f t="shared" si="24"/>
        <v>0</v>
      </c>
      <c r="AA68" s="281">
        <v>0</v>
      </c>
      <c r="AB68" s="282">
        <v>0</v>
      </c>
      <c r="AC68" s="282">
        <v>0</v>
      </c>
      <c r="AD68" s="282">
        <v>0</v>
      </c>
      <c r="AE68" s="283">
        <f t="shared" si="25"/>
        <v>0</v>
      </c>
      <c r="AF68" s="281">
        <v>0</v>
      </c>
      <c r="AG68" s="282">
        <v>0</v>
      </c>
      <c r="AH68" s="282">
        <v>0</v>
      </c>
      <c r="AI68" s="282">
        <v>0</v>
      </c>
      <c r="AJ68" s="283">
        <f t="shared" si="26"/>
        <v>0</v>
      </c>
      <c r="AK68" s="281">
        <v>0</v>
      </c>
      <c r="AL68" s="282">
        <v>0</v>
      </c>
      <c r="AM68" s="282">
        <v>0</v>
      </c>
      <c r="AN68" s="282">
        <v>0</v>
      </c>
      <c r="AO68" s="283">
        <f t="shared" si="27"/>
        <v>0</v>
      </c>
      <c r="AP68" s="281">
        <v>0</v>
      </c>
      <c r="AQ68" s="282">
        <v>0</v>
      </c>
      <c r="AR68" s="282">
        <v>0</v>
      </c>
      <c r="AS68" s="282">
        <v>0</v>
      </c>
      <c r="AT68" s="283">
        <f t="shared" si="28"/>
        <v>0</v>
      </c>
      <c r="AU68" s="256"/>
      <c r="AV68" s="70"/>
      <c r="AW68" s="37"/>
      <c r="AX68" s="71"/>
      <c r="AY68" s="43">
        <f t="shared" si="29"/>
        <v>0</v>
      </c>
      <c r="AZ68" s="43"/>
      <c r="BB68" s="292">
        <f t="shared" si="39"/>
        <v>58</v>
      </c>
      <c r="BC68" s="293" t="s">
        <v>453</v>
      </c>
      <c r="BD68" s="309" t="s">
        <v>41</v>
      </c>
      <c r="BE68" s="309">
        <v>3</v>
      </c>
      <c r="BF68" s="289" t="s">
        <v>688</v>
      </c>
      <c r="BG68" s="290" t="s">
        <v>689</v>
      </c>
      <c r="BH68" s="290" t="s">
        <v>690</v>
      </c>
      <c r="BI68" s="290" t="s">
        <v>691</v>
      </c>
      <c r="BJ68" s="291" t="s">
        <v>692</v>
      </c>
      <c r="BL68" s="364"/>
      <c r="BM68" s="8"/>
      <c r="BN68" s="8"/>
      <c r="BO68" s="276">
        <f t="shared" si="30"/>
        <v>0</v>
      </c>
      <c r="BP68" s="276">
        <f t="shared" si="30"/>
        <v>0</v>
      </c>
      <c r="BQ68" s="276">
        <f t="shared" si="30"/>
        <v>0</v>
      </c>
      <c r="BR68" s="276">
        <f t="shared" si="30"/>
        <v>0</v>
      </c>
      <c r="BS68" s="166"/>
      <c r="BT68" s="276">
        <f t="shared" si="31"/>
        <v>0</v>
      </c>
      <c r="BU68" s="276">
        <f t="shared" si="31"/>
        <v>0</v>
      </c>
      <c r="BV68" s="276">
        <f t="shared" si="31"/>
        <v>0</v>
      </c>
      <c r="BW68" s="276">
        <f t="shared" si="31"/>
        <v>0</v>
      </c>
      <c r="BX68" s="166"/>
      <c r="BY68" s="276">
        <f t="shared" si="32"/>
        <v>0</v>
      </c>
      <c r="BZ68" s="276">
        <f t="shared" si="32"/>
        <v>0</v>
      </c>
      <c r="CA68" s="276">
        <f t="shared" si="32"/>
        <v>0</v>
      </c>
      <c r="CB68" s="276">
        <f t="shared" si="32"/>
        <v>0</v>
      </c>
      <c r="CC68" s="166"/>
      <c r="CD68" s="276">
        <f t="shared" si="33"/>
        <v>0</v>
      </c>
      <c r="CE68" s="276">
        <f t="shared" si="33"/>
        <v>0</v>
      </c>
      <c r="CF68" s="276">
        <f t="shared" si="33"/>
        <v>0</v>
      </c>
      <c r="CG68" s="276">
        <f t="shared" si="33"/>
        <v>0</v>
      </c>
      <c r="CH68" s="166"/>
      <c r="CI68" s="276">
        <f t="shared" si="34"/>
        <v>0</v>
      </c>
      <c r="CJ68" s="276">
        <f t="shared" si="34"/>
        <v>0</v>
      </c>
      <c r="CK68" s="276">
        <f t="shared" si="34"/>
        <v>0</v>
      </c>
      <c r="CL68" s="276">
        <f t="shared" si="34"/>
        <v>0</v>
      </c>
      <c r="CM68" s="166"/>
      <c r="CN68" s="276">
        <f t="shared" si="35"/>
        <v>0</v>
      </c>
      <c r="CO68" s="276">
        <f t="shared" si="35"/>
        <v>0</v>
      </c>
      <c r="CP68" s="276">
        <f t="shared" si="35"/>
        <v>0</v>
      </c>
      <c r="CQ68" s="276">
        <f t="shared" si="35"/>
        <v>0</v>
      </c>
      <c r="CR68" s="166"/>
      <c r="CS68" s="276">
        <f t="shared" si="36"/>
        <v>0</v>
      </c>
      <c r="CT68" s="276">
        <f t="shared" si="36"/>
        <v>0</v>
      </c>
      <c r="CU68" s="276">
        <f t="shared" si="36"/>
        <v>0</v>
      </c>
      <c r="CV68" s="276">
        <f t="shared" si="36"/>
        <v>0</v>
      </c>
      <c r="CW68" s="166"/>
      <c r="CX68" s="276">
        <f t="shared" si="37"/>
        <v>0</v>
      </c>
      <c r="CY68" s="276">
        <f t="shared" si="37"/>
        <v>0</v>
      </c>
      <c r="CZ68" s="276">
        <f t="shared" si="37"/>
        <v>0</v>
      </c>
      <c r="DA68" s="276">
        <f t="shared" si="37"/>
        <v>0</v>
      </c>
      <c r="DB68" s="375"/>
      <c r="DC68" s="375"/>
      <c r="DD68" s="376"/>
      <c r="DE68" s="377"/>
    </row>
    <row r="69" spans="2:109" ht="14.25" customHeight="1" x14ac:dyDescent="0.25">
      <c r="B69" s="292">
        <f t="shared" si="38"/>
        <v>59</v>
      </c>
      <c r="C69" s="293" t="s">
        <v>459</v>
      </c>
      <c r="D69" s="371"/>
      <c r="E69" s="309" t="s">
        <v>41</v>
      </c>
      <c r="F69" s="309">
        <v>3</v>
      </c>
      <c r="G69" s="281">
        <v>0.79300000000000004</v>
      </c>
      <c r="H69" s="282">
        <v>0</v>
      </c>
      <c r="I69" s="282">
        <v>0</v>
      </c>
      <c r="J69" s="282">
        <v>0</v>
      </c>
      <c r="K69" s="283">
        <f t="shared" si="21"/>
        <v>0.79300000000000004</v>
      </c>
      <c r="L69" s="281">
        <v>0.78005500000000005</v>
      </c>
      <c r="M69" s="282">
        <v>0</v>
      </c>
      <c r="N69" s="282">
        <v>0</v>
      </c>
      <c r="O69" s="282">
        <v>0</v>
      </c>
      <c r="P69" s="283">
        <f t="shared" si="22"/>
        <v>0.78005500000000005</v>
      </c>
      <c r="Q69" s="281">
        <v>0.84341500000000003</v>
      </c>
      <c r="R69" s="282">
        <v>0</v>
      </c>
      <c r="S69" s="282">
        <v>0</v>
      </c>
      <c r="T69" s="282">
        <v>0</v>
      </c>
      <c r="U69" s="283">
        <f t="shared" si="23"/>
        <v>0.84341500000000003</v>
      </c>
      <c r="V69" s="281">
        <v>0</v>
      </c>
      <c r="W69" s="282">
        <v>0</v>
      </c>
      <c r="X69" s="282">
        <v>0</v>
      </c>
      <c r="Y69" s="282">
        <v>0</v>
      </c>
      <c r="Z69" s="283">
        <f t="shared" si="24"/>
        <v>0</v>
      </c>
      <c r="AA69" s="281">
        <v>0</v>
      </c>
      <c r="AB69" s="282">
        <v>0</v>
      </c>
      <c r="AC69" s="282">
        <v>0</v>
      </c>
      <c r="AD69" s="282">
        <v>0</v>
      </c>
      <c r="AE69" s="283">
        <f t="shared" si="25"/>
        <v>0</v>
      </c>
      <c r="AF69" s="281">
        <v>0</v>
      </c>
      <c r="AG69" s="282">
        <v>0</v>
      </c>
      <c r="AH69" s="282">
        <v>0</v>
      </c>
      <c r="AI69" s="282">
        <v>0</v>
      </c>
      <c r="AJ69" s="283">
        <f t="shared" si="26"/>
        <v>0</v>
      </c>
      <c r="AK69" s="281">
        <v>0</v>
      </c>
      <c r="AL69" s="282">
        <v>0</v>
      </c>
      <c r="AM69" s="282">
        <v>0</v>
      </c>
      <c r="AN69" s="282">
        <v>0</v>
      </c>
      <c r="AO69" s="283">
        <f t="shared" si="27"/>
        <v>0</v>
      </c>
      <c r="AP69" s="281">
        <v>0</v>
      </c>
      <c r="AQ69" s="282">
        <v>0</v>
      </c>
      <c r="AR69" s="282">
        <v>0</v>
      </c>
      <c r="AS69" s="282">
        <v>0</v>
      </c>
      <c r="AT69" s="283">
        <f t="shared" si="28"/>
        <v>0</v>
      </c>
      <c r="AU69" s="256"/>
      <c r="AV69" s="70"/>
      <c r="AW69" s="37"/>
      <c r="AX69" s="71"/>
      <c r="AY69" s="43">
        <f t="shared" si="29"/>
        <v>0</v>
      </c>
      <c r="AZ69" s="43"/>
      <c r="BB69" s="292">
        <f t="shared" si="39"/>
        <v>59</v>
      </c>
      <c r="BC69" s="293" t="s">
        <v>459</v>
      </c>
      <c r="BD69" s="309" t="s">
        <v>41</v>
      </c>
      <c r="BE69" s="309">
        <v>3</v>
      </c>
      <c r="BF69" s="289" t="s">
        <v>693</v>
      </c>
      <c r="BG69" s="290" t="s">
        <v>694</v>
      </c>
      <c r="BH69" s="290" t="s">
        <v>695</v>
      </c>
      <c r="BI69" s="290" t="s">
        <v>696</v>
      </c>
      <c r="BJ69" s="291" t="s">
        <v>697</v>
      </c>
      <c r="BL69" s="364"/>
      <c r="BM69" s="8"/>
      <c r="BN69" s="8"/>
      <c r="BO69" s="276">
        <f t="shared" si="30"/>
        <v>0</v>
      </c>
      <c r="BP69" s="276">
        <f t="shared" si="30"/>
        <v>0</v>
      </c>
      <c r="BQ69" s="276">
        <f t="shared" si="30"/>
        <v>0</v>
      </c>
      <c r="BR69" s="276">
        <f t="shared" si="30"/>
        <v>0</v>
      </c>
      <c r="BS69" s="166"/>
      <c r="BT69" s="276">
        <f t="shared" si="31"/>
        <v>0</v>
      </c>
      <c r="BU69" s="276">
        <f t="shared" si="31"/>
        <v>0</v>
      </c>
      <c r="BV69" s="276">
        <f t="shared" si="31"/>
        <v>0</v>
      </c>
      <c r="BW69" s="276">
        <f t="shared" si="31"/>
        <v>0</v>
      </c>
      <c r="BX69" s="166"/>
      <c r="BY69" s="276">
        <f t="shared" si="32"/>
        <v>0</v>
      </c>
      <c r="BZ69" s="276">
        <f t="shared" si="32"/>
        <v>0</v>
      </c>
      <c r="CA69" s="276">
        <f t="shared" si="32"/>
        <v>0</v>
      </c>
      <c r="CB69" s="276">
        <f t="shared" si="32"/>
        <v>0</v>
      </c>
      <c r="CC69" s="166"/>
      <c r="CD69" s="276">
        <f t="shared" si="33"/>
        <v>0</v>
      </c>
      <c r="CE69" s="276">
        <f t="shared" si="33"/>
        <v>0</v>
      </c>
      <c r="CF69" s="276">
        <f t="shared" si="33"/>
        <v>0</v>
      </c>
      <c r="CG69" s="276">
        <f t="shared" si="33"/>
        <v>0</v>
      </c>
      <c r="CH69" s="166"/>
      <c r="CI69" s="276">
        <f t="shared" si="34"/>
        <v>0</v>
      </c>
      <c r="CJ69" s="276">
        <f t="shared" si="34"/>
        <v>0</v>
      </c>
      <c r="CK69" s="276">
        <f t="shared" si="34"/>
        <v>0</v>
      </c>
      <c r="CL69" s="276">
        <f t="shared" si="34"/>
        <v>0</v>
      </c>
      <c r="CM69" s="166"/>
      <c r="CN69" s="276">
        <f t="shared" si="35"/>
        <v>0</v>
      </c>
      <c r="CO69" s="276">
        <f t="shared" si="35"/>
        <v>0</v>
      </c>
      <c r="CP69" s="276">
        <f t="shared" si="35"/>
        <v>0</v>
      </c>
      <c r="CQ69" s="276">
        <f t="shared" si="35"/>
        <v>0</v>
      </c>
      <c r="CR69" s="166"/>
      <c r="CS69" s="276">
        <f t="shared" si="36"/>
        <v>0</v>
      </c>
      <c r="CT69" s="276">
        <f t="shared" si="36"/>
        <v>0</v>
      </c>
      <c r="CU69" s="276">
        <f t="shared" si="36"/>
        <v>0</v>
      </c>
      <c r="CV69" s="276">
        <f t="shared" si="36"/>
        <v>0</v>
      </c>
      <c r="CW69" s="166"/>
      <c r="CX69" s="276">
        <f t="shared" si="37"/>
        <v>0</v>
      </c>
      <c r="CY69" s="276">
        <f t="shared" si="37"/>
        <v>0</v>
      </c>
      <c r="CZ69" s="276">
        <f t="shared" si="37"/>
        <v>0</v>
      </c>
      <c r="DA69" s="276">
        <f t="shared" si="37"/>
        <v>0</v>
      </c>
      <c r="DB69" s="375"/>
      <c r="DC69" s="375"/>
      <c r="DD69" s="376"/>
      <c r="DE69" s="377"/>
    </row>
    <row r="70" spans="2:109" ht="14.25" customHeight="1" x14ac:dyDescent="0.25">
      <c r="B70" s="292">
        <f t="shared" si="38"/>
        <v>60</v>
      </c>
      <c r="C70" s="293" t="s">
        <v>465</v>
      </c>
      <c r="D70" s="371"/>
      <c r="E70" s="309" t="s">
        <v>41</v>
      </c>
      <c r="F70" s="309">
        <v>3</v>
      </c>
      <c r="G70" s="303">
        <v>0</v>
      </c>
      <c r="H70" s="304">
        <v>0</v>
      </c>
      <c r="I70" s="304">
        <v>0</v>
      </c>
      <c r="J70" s="304">
        <v>0</v>
      </c>
      <c r="K70" s="305">
        <f t="shared" si="21"/>
        <v>0</v>
      </c>
      <c r="L70" s="303">
        <v>0</v>
      </c>
      <c r="M70" s="304">
        <v>0</v>
      </c>
      <c r="N70" s="304">
        <v>0</v>
      </c>
      <c r="O70" s="304">
        <v>0</v>
      </c>
      <c r="P70" s="305">
        <f t="shared" si="22"/>
        <v>0</v>
      </c>
      <c r="Q70" s="303">
        <v>0</v>
      </c>
      <c r="R70" s="304">
        <v>0</v>
      </c>
      <c r="S70" s="304">
        <v>0</v>
      </c>
      <c r="T70" s="304">
        <v>0</v>
      </c>
      <c r="U70" s="305">
        <f t="shared" si="23"/>
        <v>0</v>
      </c>
      <c r="V70" s="303">
        <v>0</v>
      </c>
      <c r="W70" s="304">
        <v>0</v>
      </c>
      <c r="X70" s="304">
        <v>0</v>
      </c>
      <c r="Y70" s="304">
        <v>0</v>
      </c>
      <c r="Z70" s="305">
        <f t="shared" si="24"/>
        <v>0</v>
      </c>
      <c r="AA70" s="303">
        <v>0</v>
      </c>
      <c r="AB70" s="304">
        <v>0</v>
      </c>
      <c r="AC70" s="304">
        <v>0</v>
      </c>
      <c r="AD70" s="304">
        <v>0</v>
      </c>
      <c r="AE70" s="305">
        <f t="shared" si="25"/>
        <v>0</v>
      </c>
      <c r="AF70" s="303">
        <v>0</v>
      </c>
      <c r="AG70" s="304">
        <v>0</v>
      </c>
      <c r="AH70" s="304">
        <v>0</v>
      </c>
      <c r="AI70" s="304">
        <v>0</v>
      </c>
      <c r="AJ70" s="305">
        <f t="shared" si="26"/>
        <v>0</v>
      </c>
      <c r="AK70" s="303">
        <v>0</v>
      </c>
      <c r="AL70" s="304">
        <v>0</v>
      </c>
      <c r="AM70" s="304">
        <v>0</v>
      </c>
      <c r="AN70" s="304">
        <v>0</v>
      </c>
      <c r="AO70" s="305">
        <f t="shared" si="27"/>
        <v>0</v>
      </c>
      <c r="AP70" s="303">
        <v>0</v>
      </c>
      <c r="AQ70" s="304">
        <v>0</v>
      </c>
      <c r="AR70" s="304">
        <v>0</v>
      </c>
      <c r="AS70" s="304">
        <v>0</v>
      </c>
      <c r="AT70" s="305">
        <f t="shared" si="28"/>
        <v>0</v>
      </c>
      <c r="AU70" s="256"/>
      <c r="AV70" s="70"/>
      <c r="AW70" s="37"/>
      <c r="AX70" s="71"/>
      <c r="AY70" s="43">
        <f t="shared" si="29"/>
        <v>0</v>
      </c>
      <c r="AZ70" s="43"/>
      <c r="BB70" s="292">
        <f t="shared" si="39"/>
        <v>60</v>
      </c>
      <c r="BC70" s="293" t="s">
        <v>465</v>
      </c>
      <c r="BD70" s="309" t="s">
        <v>41</v>
      </c>
      <c r="BE70" s="309">
        <v>3</v>
      </c>
      <c r="BF70" s="306" t="s">
        <v>698</v>
      </c>
      <c r="BG70" s="307" t="s">
        <v>699</v>
      </c>
      <c r="BH70" s="307" t="s">
        <v>700</v>
      </c>
      <c r="BI70" s="307" t="s">
        <v>701</v>
      </c>
      <c r="BJ70" s="308" t="s">
        <v>702</v>
      </c>
      <c r="BL70" s="364"/>
      <c r="BM70" s="8"/>
      <c r="BN70" s="8"/>
      <c r="BO70" s="276">
        <f t="shared" si="30"/>
        <v>0</v>
      </c>
      <c r="BP70" s="276">
        <f t="shared" si="30"/>
        <v>0</v>
      </c>
      <c r="BQ70" s="276">
        <f t="shared" si="30"/>
        <v>0</v>
      </c>
      <c r="BR70" s="276">
        <f t="shared" si="30"/>
        <v>0</v>
      </c>
      <c r="BS70" s="166"/>
      <c r="BT70" s="276">
        <f t="shared" si="31"/>
        <v>0</v>
      </c>
      <c r="BU70" s="276">
        <f t="shared" si="31"/>
        <v>0</v>
      </c>
      <c r="BV70" s="276">
        <f t="shared" si="31"/>
        <v>0</v>
      </c>
      <c r="BW70" s="276">
        <f t="shared" si="31"/>
        <v>0</v>
      </c>
      <c r="BX70" s="166"/>
      <c r="BY70" s="276">
        <f t="shared" si="32"/>
        <v>0</v>
      </c>
      <c r="BZ70" s="276">
        <f t="shared" si="32"/>
        <v>0</v>
      </c>
      <c r="CA70" s="276">
        <f t="shared" si="32"/>
        <v>0</v>
      </c>
      <c r="CB70" s="276">
        <f t="shared" si="32"/>
        <v>0</v>
      </c>
      <c r="CC70" s="166"/>
      <c r="CD70" s="276">
        <f t="shared" si="33"/>
        <v>0</v>
      </c>
      <c r="CE70" s="276">
        <f t="shared" si="33"/>
        <v>0</v>
      </c>
      <c r="CF70" s="276">
        <f t="shared" si="33"/>
        <v>0</v>
      </c>
      <c r="CG70" s="276">
        <f t="shared" si="33"/>
        <v>0</v>
      </c>
      <c r="CH70" s="166"/>
      <c r="CI70" s="276">
        <f t="shared" si="34"/>
        <v>0</v>
      </c>
      <c r="CJ70" s="276">
        <f t="shared" si="34"/>
        <v>0</v>
      </c>
      <c r="CK70" s="276">
        <f t="shared" si="34"/>
        <v>0</v>
      </c>
      <c r="CL70" s="276">
        <f t="shared" si="34"/>
        <v>0</v>
      </c>
      <c r="CM70" s="166"/>
      <c r="CN70" s="276">
        <f t="shared" si="35"/>
        <v>0</v>
      </c>
      <c r="CO70" s="276">
        <f t="shared" si="35"/>
        <v>0</v>
      </c>
      <c r="CP70" s="276">
        <f t="shared" si="35"/>
        <v>0</v>
      </c>
      <c r="CQ70" s="276">
        <f t="shared" si="35"/>
        <v>0</v>
      </c>
      <c r="CR70" s="166"/>
      <c r="CS70" s="276">
        <f t="shared" si="36"/>
        <v>0</v>
      </c>
      <c r="CT70" s="276">
        <f t="shared" si="36"/>
        <v>0</v>
      </c>
      <c r="CU70" s="276">
        <f t="shared" si="36"/>
        <v>0</v>
      </c>
      <c r="CV70" s="276">
        <f t="shared" si="36"/>
        <v>0</v>
      </c>
      <c r="CW70" s="166"/>
      <c r="CX70" s="276">
        <f t="shared" si="37"/>
        <v>0</v>
      </c>
      <c r="CY70" s="276">
        <f t="shared" si="37"/>
        <v>0</v>
      </c>
      <c r="CZ70" s="276">
        <f t="shared" si="37"/>
        <v>0</v>
      </c>
      <c r="DA70" s="276">
        <f t="shared" si="37"/>
        <v>0</v>
      </c>
      <c r="DB70" s="375"/>
      <c r="DC70" s="375"/>
      <c r="DD70" s="376"/>
      <c r="DE70" s="377"/>
    </row>
    <row r="71" spans="2:109" ht="14.25" customHeight="1" x14ac:dyDescent="0.25">
      <c r="B71" s="292">
        <f t="shared" si="38"/>
        <v>61</v>
      </c>
      <c r="C71" s="293" t="s">
        <v>471</v>
      </c>
      <c r="D71" s="371"/>
      <c r="E71" s="309" t="s">
        <v>41</v>
      </c>
      <c r="F71" s="309">
        <v>3</v>
      </c>
      <c r="G71" s="281">
        <v>0</v>
      </c>
      <c r="H71" s="282">
        <v>0</v>
      </c>
      <c r="I71" s="282">
        <v>0</v>
      </c>
      <c r="J71" s="282">
        <v>0</v>
      </c>
      <c r="K71" s="283">
        <f t="shared" si="21"/>
        <v>0</v>
      </c>
      <c r="L71" s="281">
        <v>0</v>
      </c>
      <c r="M71" s="282">
        <v>0</v>
      </c>
      <c r="N71" s="282">
        <v>0</v>
      </c>
      <c r="O71" s="282">
        <v>0</v>
      </c>
      <c r="P71" s="283">
        <f t="shared" si="22"/>
        <v>0</v>
      </c>
      <c r="Q71" s="281">
        <v>0</v>
      </c>
      <c r="R71" s="282">
        <v>0</v>
      </c>
      <c r="S71" s="282">
        <v>0</v>
      </c>
      <c r="T71" s="282">
        <v>0</v>
      </c>
      <c r="U71" s="283">
        <f t="shared" si="23"/>
        <v>0</v>
      </c>
      <c r="V71" s="281">
        <v>0</v>
      </c>
      <c r="W71" s="282">
        <v>0</v>
      </c>
      <c r="X71" s="282">
        <v>0</v>
      </c>
      <c r="Y71" s="282">
        <v>0</v>
      </c>
      <c r="Z71" s="283">
        <f t="shared" si="24"/>
        <v>0</v>
      </c>
      <c r="AA71" s="281">
        <v>0</v>
      </c>
      <c r="AB71" s="282">
        <v>0</v>
      </c>
      <c r="AC71" s="282">
        <v>0</v>
      </c>
      <c r="AD71" s="282">
        <v>0</v>
      </c>
      <c r="AE71" s="283">
        <f t="shared" si="25"/>
        <v>0</v>
      </c>
      <c r="AF71" s="281">
        <v>0</v>
      </c>
      <c r="AG71" s="282">
        <v>0</v>
      </c>
      <c r="AH71" s="282">
        <v>0</v>
      </c>
      <c r="AI71" s="282">
        <v>0</v>
      </c>
      <c r="AJ71" s="283">
        <f t="shared" si="26"/>
        <v>0</v>
      </c>
      <c r="AK71" s="281">
        <v>0</v>
      </c>
      <c r="AL71" s="282">
        <v>0</v>
      </c>
      <c r="AM71" s="282">
        <v>0</v>
      </c>
      <c r="AN71" s="282">
        <v>0</v>
      </c>
      <c r="AO71" s="283">
        <f t="shared" si="27"/>
        <v>0</v>
      </c>
      <c r="AP71" s="281">
        <v>0</v>
      </c>
      <c r="AQ71" s="282">
        <v>0</v>
      </c>
      <c r="AR71" s="282">
        <v>0</v>
      </c>
      <c r="AS71" s="282">
        <v>0</v>
      </c>
      <c r="AT71" s="283">
        <f t="shared" si="28"/>
        <v>0</v>
      </c>
      <c r="AU71" s="256"/>
      <c r="AV71" s="70"/>
      <c r="AW71" s="37"/>
      <c r="AX71" s="71"/>
      <c r="AY71" s="43">
        <f t="shared" si="29"/>
        <v>0</v>
      </c>
      <c r="AZ71" s="43"/>
      <c r="BB71" s="292">
        <f t="shared" si="39"/>
        <v>61</v>
      </c>
      <c r="BC71" s="293" t="s">
        <v>471</v>
      </c>
      <c r="BD71" s="309" t="s">
        <v>41</v>
      </c>
      <c r="BE71" s="309">
        <v>3</v>
      </c>
      <c r="BF71" s="289" t="s">
        <v>703</v>
      </c>
      <c r="BG71" s="290" t="s">
        <v>704</v>
      </c>
      <c r="BH71" s="290" t="s">
        <v>705</v>
      </c>
      <c r="BI71" s="290" t="s">
        <v>706</v>
      </c>
      <c r="BJ71" s="291" t="s">
        <v>707</v>
      </c>
      <c r="BL71" s="364"/>
      <c r="BM71" s="8"/>
      <c r="BN71" s="8"/>
      <c r="BO71" s="276">
        <f t="shared" si="30"/>
        <v>0</v>
      </c>
      <c r="BP71" s="276">
        <f t="shared" si="30"/>
        <v>0</v>
      </c>
      <c r="BQ71" s="276">
        <f t="shared" si="30"/>
        <v>0</v>
      </c>
      <c r="BR71" s="276">
        <f t="shared" si="30"/>
        <v>0</v>
      </c>
      <c r="BS71" s="166"/>
      <c r="BT71" s="276">
        <f t="shared" si="31"/>
        <v>0</v>
      </c>
      <c r="BU71" s="276">
        <f t="shared" si="31"/>
        <v>0</v>
      </c>
      <c r="BV71" s="276">
        <f t="shared" si="31"/>
        <v>0</v>
      </c>
      <c r="BW71" s="276">
        <f t="shared" si="31"/>
        <v>0</v>
      </c>
      <c r="BX71" s="166"/>
      <c r="BY71" s="276">
        <f t="shared" si="32"/>
        <v>0</v>
      </c>
      <c r="BZ71" s="276">
        <f t="shared" si="32"/>
        <v>0</v>
      </c>
      <c r="CA71" s="276">
        <f t="shared" si="32"/>
        <v>0</v>
      </c>
      <c r="CB71" s="276">
        <f t="shared" si="32"/>
        <v>0</v>
      </c>
      <c r="CC71" s="166"/>
      <c r="CD71" s="276">
        <f t="shared" si="33"/>
        <v>0</v>
      </c>
      <c r="CE71" s="276">
        <f t="shared" si="33"/>
        <v>0</v>
      </c>
      <c r="CF71" s="276">
        <f t="shared" si="33"/>
        <v>0</v>
      </c>
      <c r="CG71" s="276">
        <f t="shared" si="33"/>
        <v>0</v>
      </c>
      <c r="CH71" s="166"/>
      <c r="CI71" s="276">
        <f t="shared" si="34"/>
        <v>0</v>
      </c>
      <c r="CJ71" s="276">
        <f t="shared" si="34"/>
        <v>0</v>
      </c>
      <c r="CK71" s="276">
        <f t="shared" si="34"/>
        <v>0</v>
      </c>
      <c r="CL71" s="276">
        <f t="shared" si="34"/>
        <v>0</v>
      </c>
      <c r="CM71" s="166"/>
      <c r="CN71" s="276">
        <f t="shared" si="35"/>
        <v>0</v>
      </c>
      <c r="CO71" s="276">
        <f t="shared" si="35"/>
        <v>0</v>
      </c>
      <c r="CP71" s="276">
        <f t="shared" si="35"/>
        <v>0</v>
      </c>
      <c r="CQ71" s="276">
        <f t="shared" si="35"/>
        <v>0</v>
      </c>
      <c r="CR71" s="166"/>
      <c r="CS71" s="276">
        <f t="shared" si="36"/>
        <v>0</v>
      </c>
      <c r="CT71" s="276">
        <f t="shared" si="36"/>
        <v>0</v>
      </c>
      <c r="CU71" s="276">
        <f t="shared" si="36"/>
        <v>0</v>
      </c>
      <c r="CV71" s="276">
        <f t="shared" si="36"/>
        <v>0</v>
      </c>
      <c r="CW71" s="166"/>
      <c r="CX71" s="276">
        <f t="shared" si="37"/>
        <v>0</v>
      </c>
      <c r="CY71" s="276">
        <f t="shared" si="37"/>
        <v>0</v>
      </c>
      <c r="CZ71" s="276">
        <f t="shared" si="37"/>
        <v>0</v>
      </c>
      <c r="DA71" s="276">
        <f t="shared" si="37"/>
        <v>0</v>
      </c>
      <c r="DB71" s="375"/>
      <c r="DC71" s="375"/>
      <c r="DD71" s="376"/>
      <c r="DE71" s="377"/>
    </row>
    <row r="72" spans="2:109" ht="14.25" customHeight="1" x14ac:dyDescent="0.25">
      <c r="B72" s="292">
        <f t="shared" si="38"/>
        <v>62</v>
      </c>
      <c r="C72" s="293" t="s">
        <v>477</v>
      </c>
      <c r="D72" s="371"/>
      <c r="E72" s="309" t="s">
        <v>41</v>
      </c>
      <c r="F72" s="309">
        <v>3</v>
      </c>
      <c r="G72" s="312">
        <v>0</v>
      </c>
      <c r="H72" s="313">
        <v>0</v>
      </c>
      <c r="I72" s="313">
        <v>0</v>
      </c>
      <c r="J72" s="313">
        <v>0</v>
      </c>
      <c r="K72" s="314">
        <f t="shared" si="21"/>
        <v>0</v>
      </c>
      <c r="L72" s="312">
        <v>0</v>
      </c>
      <c r="M72" s="313">
        <v>0</v>
      </c>
      <c r="N72" s="313">
        <v>0</v>
      </c>
      <c r="O72" s="313">
        <v>0</v>
      </c>
      <c r="P72" s="314">
        <f t="shared" si="22"/>
        <v>0</v>
      </c>
      <c r="Q72" s="312">
        <v>0</v>
      </c>
      <c r="R72" s="313">
        <v>0</v>
      </c>
      <c r="S72" s="313">
        <v>0</v>
      </c>
      <c r="T72" s="313">
        <v>0</v>
      </c>
      <c r="U72" s="314">
        <f t="shared" si="23"/>
        <v>0</v>
      </c>
      <c r="V72" s="312">
        <v>0</v>
      </c>
      <c r="W72" s="313">
        <v>0</v>
      </c>
      <c r="X72" s="313">
        <v>0</v>
      </c>
      <c r="Y72" s="313">
        <v>0</v>
      </c>
      <c r="Z72" s="314">
        <f t="shared" si="24"/>
        <v>0</v>
      </c>
      <c r="AA72" s="312">
        <v>0</v>
      </c>
      <c r="AB72" s="313">
        <v>0</v>
      </c>
      <c r="AC72" s="313">
        <v>0</v>
      </c>
      <c r="AD72" s="313">
        <v>0</v>
      </c>
      <c r="AE72" s="314">
        <f t="shared" si="25"/>
        <v>0</v>
      </c>
      <c r="AF72" s="312">
        <v>0</v>
      </c>
      <c r="AG72" s="313">
        <v>0</v>
      </c>
      <c r="AH72" s="313">
        <v>0</v>
      </c>
      <c r="AI72" s="313">
        <v>0</v>
      </c>
      <c r="AJ72" s="314">
        <f t="shared" si="26"/>
        <v>0</v>
      </c>
      <c r="AK72" s="312">
        <v>0</v>
      </c>
      <c r="AL72" s="313">
        <v>0</v>
      </c>
      <c r="AM72" s="313">
        <v>0</v>
      </c>
      <c r="AN72" s="313">
        <v>0</v>
      </c>
      <c r="AO72" s="314">
        <f t="shared" si="27"/>
        <v>0</v>
      </c>
      <c r="AP72" s="312">
        <v>0</v>
      </c>
      <c r="AQ72" s="313">
        <v>0</v>
      </c>
      <c r="AR72" s="313">
        <v>0</v>
      </c>
      <c r="AS72" s="313">
        <v>0</v>
      </c>
      <c r="AT72" s="314">
        <f t="shared" si="28"/>
        <v>0</v>
      </c>
      <c r="AU72" s="256"/>
      <c r="AV72" s="70"/>
      <c r="AW72" s="37"/>
      <c r="AX72" s="71"/>
      <c r="AY72" s="43">
        <f t="shared" si="29"/>
        <v>0</v>
      </c>
      <c r="AZ72" s="43"/>
      <c r="BB72" s="292">
        <f t="shared" si="39"/>
        <v>62</v>
      </c>
      <c r="BC72" s="293" t="s">
        <v>477</v>
      </c>
      <c r="BD72" s="309" t="s">
        <v>41</v>
      </c>
      <c r="BE72" s="309">
        <v>3</v>
      </c>
      <c r="BF72" s="315" t="s">
        <v>708</v>
      </c>
      <c r="BG72" s="316" t="s">
        <v>709</v>
      </c>
      <c r="BH72" s="316" t="s">
        <v>710</v>
      </c>
      <c r="BI72" s="316" t="s">
        <v>711</v>
      </c>
      <c r="BJ72" s="317" t="s">
        <v>712</v>
      </c>
      <c r="BL72" s="364"/>
      <c r="BM72" s="8"/>
      <c r="BN72" s="8"/>
      <c r="BO72" s="276">
        <f t="shared" si="30"/>
        <v>0</v>
      </c>
      <c r="BP72" s="276">
        <f t="shared" si="30"/>
        <v>0</v>
      </c>
      <c r="BQ72" s="276">
        <f t="shared" si="30"/>
        <v>0</v>
      </c>
      <c r="BR72" s="276">
        <f t="shared" si="30"/>
        <v>0</v>
      </c>
      <c r="BS72" s="166"/>
      <c r="BT72" s="276">
        <f t="shared" si="31"/>
        <v>0</v>
      </c>
      <c r="BU72" s="276">
        <f t="shared" si="31"/>
        <v>0</v>
      </c>
      <c r="BV72" s="276">
        <f t="shared" si="31"/>
        <v>0</v>
      </c>
      <c r="BW72" s="276">
        <f t="shared" si="31"/>
        <v>0</v>
      </c>
      <c r="BX72" s="166"/>
      <c r="BY72" s="276">
        <f t="shared" si="32"/>
        <v>0</v>
      </c>
      <c r="BZ72" s="276">
        <f t="shared" si="32"/>
        <v>0</v>
      </c>
      <c r="CA72" s="276">
        <f t="shared" si="32"/>
        <v>0</v>
      </c>
      <c r="CB72" s="276">
        <f t="shared" si="32"/>
        <v>0</v>
      </c>
      <c r="CC72" s="166"/>
      <c r="CD72" s="276">
        <f t="shared" si="33"/>
        <v>0</v>
      </c>
      <c r="CE72" s="276">
        <f t="shared" si="33"/>
        <v>0</v>
      </c>
      <c r="CF72" s="276">
        <f t="shared" si="33"/>
        <v>0</v>
      </c>
      <c r="CG72" s="276">
        <f t="shared" si="33"/>
        <v>0</v>
      </c>
      <c r="CH72" s="166"/>
      <c r="CI72" s="276">
        <f t="shared" si="34"/>
        <v>0</v>
      </c>
      <c r="CJ72" s="276">
        <f t="shared" si="34"/>
        <v>0</v>
      </c>
      <c r="CK72" s="276">
        <f t="shared" si="34"/>
        <v>0</v>
      </c>
      <c r="CL72" s="276">
        <f t="shared" si="34"/>
        <v>0</v>
      </c>
      <c r="CM72" s="166"/>
      <c r="CN72" s="276">
        <f t="shared" si="35"/>
        <v>0</v>
      </c>
      <c r="CO72" s="276">
        <f t="shared" si="35"/>
        <v>0</v>
      </c>
      <c r="CP72" s="276">
        <f t="shared" si="35"/>
        <v>0</v>
      </c>
      <c r="CQ72" s="276">
        <f t="shared" si="35"/>
        <v>0</v>
      </c>
      <c r="CR72" s="166"/>
      <c r="CS72" s="276">
        <f t="shared" si="36"/>
        <v>0</v>
      </c>
      <c r="CT72" s="276">
        <f t="shared" si="36"/>
        <v>0</v>
      </c>
      <c r="CU72" s="276">
        <f t="shared" si="36"/>
        <v>0</v>
      </c>
      <c r="CV72" s="276">
        <f t="shared" si="36"/>
        <v>0</v>
      </c>
      <c r="CW72" s="166"/>
      <c r="CX72" s="276">
        <f t="shared" si="37"/>
        <v>0</v>
      </c>
      <c r="CY72" s="276">
        <f t="shared" si="37"/>
        <v>0</v>
      </c>
      <c r="CZ72" s="276">
        <f t="shared" si="37"/>
        <v>0</v>
      </c>
      <c r="DA72" s="276">
        <f t="shared" si="37"/>
        <v>0</v>
      </c>
      <c r="DB72" s="375"/>
      <c r="DC72" s="375"/>
      <c r="DD72" s="376"/>
      <c r="DE72" s="377"/>
    </row>
    <row r="73" spans="2:109" ht="14.25" customHeight="1" x14ac:dyDescent="0.25">
      <c r="B73" s="292">
        <f t="shared" si="38"/>
        <v>63</v>
      </c>
      <c r="C73" s="321" t="s">
        <v>713</v>
      </c>
      <c r="D73" s="371"/>
      <c r="E73" s="279" t="s">
        <v>41</v>
      </c>
      <c r="F73" s="279">
        <v>3</v>
      </c>
      <c r="G73" s="281">
        <v>0</v>
      </c>
      <c r="H73" s="282">
        <v>0</v>
      </c>
      <c r="I73" s="282">
        <v>0</v>
      </c>
      <c r="J73" s="282">
        <v>0</v>
      </c>
      <c r="K73" s="283">
        <f t="shared" si="21"/>
        <v>0</v>
      </c>
      <c r="L73" s="281">
        <v>0</v>
      </c>
      <c r="M73" s="282">
        <v>0</v>
      </c>
      <c r="N73" s="282">
        <v>0</v>
      </c>
      <c r="O73" s="282">
        <v>0</v>
      </c>
      <c r="P73" s="283">
        <f t="shared" si="22"/>
        <v>0</v>
      </c>
      <c r="Q73" s="281">
        <v>0</v>
      </c>
      <c r="R73" s="282">
        <v>0</v>
      </c>
      <c r="S73" s="282">
        <v>0</v>
      </c>
      <c r="T73" s="282">
        <v>0</v>
      </c>
      <c r="U73" s="283">
        <f t="shared" si="23"/>
        <v>0</v>
      </c>
      <c r="V73" s="281">
        <v>0</v>
      </c>
      <c r="W73" s="282">
        <v>0</v>
      </c>
      <c r="X73" s="282">
        <v>0</v>
      </c>
      <c r="Y73" s="282">
        <v>0</v>
      </c>
      <c r="Z73" s="283">
        <f t="shared" si="24"/>
        <v>0</v>
      </c>
      <c r="AA73" s="281">
        <v>0</v>
      </c>
      <c r="AB73" s="282">
        <v>0</v>
      </c>
      <c r="AC73" s="282">
        <v>0</v>
      </c>
      <c r="AD73" s="282">
        <v>0</v>
      </c>
      <c r="AE73" s="283">
        <f t="shared" si="25"/>
        <v>0</v>
      </c>
      <c r="AF73" s="281">
        <v>0</v>
      </c>
      <c r="AG73" s="282">
        <v>0</v>
      </c>
      <c r="AH73" s="282">
        <v>0</v>
      </c>
      <c r="AI73" s="282">
        <v>0</v>
      </c>
      <c r="AJ73" s="283">
        <f t="shared" si="26"/>
        <v>0</v>
      </c>
      <c r="AK73" s="281">
        <v>0</v>
      </c>
      <c r="AL73" s="282">
        <v>0</v>
      </c>
      <c r="AM73" s="282">
        <v>0</v>
      </c>
      <c r="AN73" s="282">
        <v>0</v>
      </c>
      <c r="AO73" s="283">
        <f t="shared" si="27"/>
        <v>0</v>
      </c>
      <c r="AP73" s="281">
        <v>0</v>
      </c>
      <c r="AQ73" s="282">
        <v>0</v>
      </c>
      <c r="AR73" s="282">
        <v>0</v>
      </c>
      <c r="AS73" s="282">
        <v>0</v>
      </c>
      <c r="AT73" s="283">
        <f t="shared" si="28"/>
        <v>0</v>
      </c>
      <c r="AU73" s="256"/>
      <c r="AV73" s="70"/>
      <c r="AW73" s="37" t="s">
        <v>484</v>
      </c>
      <c r="AX73" s="71"/>
      <c r="AY73" s="43">
        <f t="shared" ref="AY73:AY87" si="40">(IF(SUM(BO73:DA73)=0,IF(BM73=1,$BM$4,0),$BO$4))</f>
        <v>0</v>
      </c>
      <c r="AZ73" s="43"/>
      <c r="BA73" s="115"/>
      <c r="BB73" s="292">
        <f t="shared" si="39"/>
        <v>63</v>
      </c>
      <c r="BC73" s="319" t="s">
        <v>714</v>
      </c>
      <c r="BD73" s="279" t="s">
        <v>41</v>
      </c>
      <c r="BE73" s="279">
        <v>3</v>
      </c>
      <c r="BF73" s="289" t="s">
        <v>715</v>
      </c>
      <c r="BG73" s="290" t="s">
        <v>716</v>
      </c>
      <c r="BH73" s="290" t="s">
        <v>717</v>
      </c>
      <c r="BI73" s="290" t="s">
        <v>718</v>
      </c>
      <c r="BJ73" s="291" t="s">
        <v>719</v>
      </c>
      <c r="BL73" s="380"/>
      <c r="BM73" s="276">
        <f xml:space="preserve"> IF( AND( OR( C73 = DC73, C73=""), SUM(G73:AT73) &lt;&gt; 0), 1, 0 )</f>
        <v>0</v>
      </c>
      <c r="BN73" s="8"/>
      <c r="BO73" s="276">
        <f xml:space="preserve"> IF( OR( $C$73 = $DC$73, $C$73 =""), 0, IF( ISNUMBER( G73 ), 0, 1 ))</f>
        <v>0</v>
      </c>
      <c r="BP73" s="276">
        <f xml:space="preserve"> IF( OR( $C$73 = $DC$73, $C$73 =""), 0, IF( ISNUMBER( H73 ), 0, 1 ))</f>
        <v>0</v>
      </c>
      <c r="BQ73" s="276">
        <f xml:space="preserve"> IF( OR( $C$73 = $DC$73, $C$73 =""), 0, IF( ISNUMBER( I73 ), 0, 1 ))</f>
        <v>0</v>
      </c>
      <c r="BR73" s="276">
        <f xml:space="preserve"> IF( OR( $C$73 = $DC$73, $C$73 =""), 0, IF( ISNUMBER( J73 ), 0, 1 ))</f>
        <v>0</v>
      </c>
      <c r="BS73" s="115"/>
      <c r="BT73" s="276">
        <f xml:space="preserve"> IF( OR( $C$73 = $DC$73, $C$73 =""), 0, IF( ISNUMBER( L73 ), 0, 1 ))</f>
        <v>0</v>
      </c>
      <c r="BU73" s="276">
        <f xml:space="preserve"> IF( OR( $C$73 = $DC$73, $C$73 =""), 0, IF( ISNUMBER( M73 ), 0, 1 ))</f>
        <v>0</v>
      </c>
      <c r="BV73" s="276">
        <f xml:space="preserve"> IF( OR( $C$73 = $DC$73, $C$73 =""), 0, IF( ISNUMBER( N73 ), 0, 1 ))</f>
        <v>0</v>
      </c>
      <c r="BW73" s="276">
        <f xml:space="preserve"> IF( OR( $C$73 = $DC$73, $C$73 =""), 0, IF( ISNUMBER( O73 ), 0, 1 ))</f>
        <v>0</v>
      </c>
      <c r="BX73" s="115"/>
      <c r="BY73" s="276">
        <f xml:space="preserve"> IF( OR( $C$73 = $DC$73, $C$73 =""), 0, IF( ISNUMBER( Q73 ), 0, 1 ))</f>
        <v>0</v>
      </c>
      <c r="BZ73" s="276">
        <f xml:space="preserve"> IF( OR( $C$73 = $DC$73, $C$73 =""), 0, IF( ISNUMBER( R73 ), 0, 1 ))</f>
        <v>0</v>
      </c>
      <c r="CA73" s="276">
        <f xml:space="preserve"> IF( OR( $C$73 = $DC$73, $C$73 =""), 0, IF( ISNUMBER( S73 ), 0, 1 ))</f>
        <v>0</v>
      </c>
      <c r="CB73" s="276">
        <f xml:space="preserve"> IF( OR( $C$73 = $DC$73, $C$73 =""), 0, IF( ISNUMBER( T73 ), 0, 1 ))</f>
        <v>0</v>
      </c>
      <c r="CC73" s="115"/>
      <c r="CD73" s="276">
        <f xml:space="preserve"> IF( OR( $C$73 = $DC$73, $C$73 =""), 0, IF( ISNUMBER( V73 ), 0, 1 ))</f>
        <v>0</v>
      </c>
      <c r="CE73" s="276">
        <f xml:space="preserve"> IF( OR( $C$73 = $DC$73, $C$73 =""), 0, IF( ISNUMBER( W73 ), 0, 1 ))</f>
        <v>0</v>
      </c>
      <c r="CF73" s="276">
        <f xml:space="preserve"> IF( OR( $C$73 = $DC$73, $C$73 =""), 0, IF( ISNUMBER( X73 ), 0, 1 ))</f>
        <v>0</v>
      </c>
      <c r="CG73" s="276">
        <f xml:space="preserve"> IF( OR( $C$73 = $DC$73, $C$73 =""), 0, IF( ISNUMBER( Y73 ), 0, 1 ))</f>
        <v>0</v>
      </c>
      <c r="CH73" s="115"/>
      <c r="CI73" s="276">
        <f xml:space="preserve"> IF( OR( $C$73 = $DC$73, $C$73 =""), 0, IF( ISNUMBER( AA73 ), 0, 1 ))</f>
        <v>0</v>
      </c>
      <c r="CJ73" s="276">
        <f xml:space="preserve"> IF( OR( $C$73 = $DC$73, $C$73 =""), 0, IF( ISNUMBER( AB73 ), 0, 1 ))</f>
        <v>0</v>
      </c>
      <c r="CK73" s="276">
        <f xml:space="preserve"> IF( OR( $C$73 = $DC$73, $C$73 =""), 0, IF( ISNUMBER( AC73 ), 0, 1 ))</f>
        <v>0</v>
      </c>
      <c r="CL73" s="276">
        <f xml:space="preserve"> IF( OR( $C$73 = $DC$73, $C$73 =""), 0, IF( ISNUMBER( AD73 ), 0, 1 ))</f>
        <v>0</v>
      </c>
      <c r="CM73" s="115"/>
      <c r="CN73" s="276">
        <f xml:space="preserve"> IF( OR( $C$73 = $DC$73, $C$73 =""), 0, IF( ISNUMBER( AF73 ), 0, 1 ))</f>
        <v>0</v>
      </c>
      <c r="CO73" s="276">
        <f xml:space="preserve"> IF( OR( $C$73 = $DC$73, $C$73 =""), 0, IF( ISNUMBER( AG73 ), 0, 1 ))</f>
        <v>0</v>
      </c>
      <c r="CP73" s="276">
        <f xml:space="preserve"> IF( OR( $C$73 = $DC$73, $C$73 =""), 0, IF( ISNUMBER( AH73 ), 0, 1 ))</f>
        <v>0</v>
      </c>
      <c r="CQ73" s="276">
        <f xml:space="preserve"> IF( OR( $C$73 = $DC$73, $C$73 =""), 0, IF( ISNUMBER( AI73 ), 0, 1 ))</f>
        <v>0</v>
      </c>
      <c r="CR73" s="115"/>
      <c r="CS73" s="276">
        <f xml:space="preserve"> IF( OR( $C$73 = $DC$73, $C$73 =""), 0, IF( ISNUMBER( AK73 ), 0, 1 ))</f>
        <v>0</v>
      </c>
      <c r="CT73" s="276">
        <f xml:space="preserve"> IF( OR( $C$73 = $DC$73, $C$73 =""), 0, IF( ISNUMBER( AL73 ), 0, 1 ))</f>
        <v>0</v>
      </c>
      <c r="CU73" s="276">
        <f xml:space="preserve"> IF( OR( $C$73 = $DC$73, $C$73 =""), 0, IF( ISNUMBER( AM73 ), 0, 1 ))</f>
        <v>0</v>
      </c>
      <c r="CV73" s="276">
        <f xml:space="preserve"> IF( OR( $C$73 = $DC$73, $C$73 =""), 0, IF( ISNUMBER( AN73 ), 0, 1 ))</f>
        <v>0</v>
      </c>
      <c r="CW73" s="115"/>
      <c r="CX73" s="276">
        <f xml:space="preserve"> IF( OR( $C$73 = $DC$73, $C$73 =""), 0, IF( ISNUMBER( AP73 ), 0, 1 ))</f>
        <v>0</v>
      </c>
      <c r="CY73" s="276">
        <f xml:space="preserve"> IF( OR( $C$73 = $DC$73, $C$73 =""), 0, IF( ISNUMBER( AQ73 ), 0, 1 ))</f>
        <v>0</v>
      </c>
      <c r="CZ73" s="276">
        <f xml:space="preserve"> IF( OR( $C$73 = $DC$73, $C$73 =""), 0, IF( ISNUMBER( AR73 ), 0, 1 ))</f>
        <v>0</v>
      </c>
      <c r="DA73" s="276">
        <f xml:space="preserve"> IF( OR( $C$73 = $DC$73, $C$73 =""), 0, IF( ISNUMBER( AS73 ), 0, 1 ))</f>
        <v>0</v>
      </c>
      <c r="DB73" s="165"/>
      <c r="DC73" s="165" t="s">
        <v>713</v>
      </c>
      <c r="DD73" s="376"/>
      <c r="DE73" s="377"/>
    </row>
    <row r="74" spans="2:109" ht="14.25" customHeight="1" x14ac:dyDescent="0.25">
      <c r="B74" s="292">
        <f t="shared" si="38"/>
        <v>64</v>
      </c>
      <c r="C74" s="321" t="s">
        <v>720</v>
      </c>
      <c r="D74" s="371"/>
      <c r="E74" s="279" t="s">
        <v>41</v>
      </c>
      <c r="F74" s="279">
        <v>3</v>
      </c>
      <c r="G74" s="281">
        <v>0</v>
      </c>
      <c r="H74" s="282">
        <v>0</v>
      </c>
      <c r="I74" s="282">
        <v>0</v>
      </c>
      <c r="J74" s="282">
        <v>0</v>
      </c>
      <c r="K74" s="283">
        <f t="shared" si="21"/>
        <v>0</v>
      </c>
      <c r="L74" s="281">
        <v>0</v>
      </c>
      <c r="M74" s="282">
        <v>0</v>
      </c>
      <c r="N74" s="282">
        <v>0</v>
      </c>
      <c r="O74" s="282">
        <v>0</v>
      </c>
      <c r="P74" s="283">
        <f t="shared" si="22"/>
        <v>0</v>
      </c>
      <c r="Q74" s="281">
        <v>0</v>
      </c>
      <c r="R74" s="282">
        <v>0</v>
      </c>
      <c r="S74" s="282">
        <v>0</v>
      </c>
      <c r="T74" s="282">
        <v>0</v>
      </c>
      <c r="U74" s="283">
        <f t="shared" si="23"/>
        <v>0</v>
      </c>
      <c r="V74" s="281">
        <v>0</v>
      </c>
      <c r="W74" s="282">
        <v>0</v>
      </c>
      <c r="X74" s="282">
        <v>0</v>
      </c>
      <c r="Y74" s="282">
        <v>0</v>
      </c>
      <c r="Z74" s="283">
        <f t="shared" si="24"/>
        <v>0</v>
      </c>
      <c r="AA74" s="281">
        <v>0</v>
      </c>
      <c r="AB74" s="282">
        <v>0</v>
      </c>
      <c r="AC74" s="282">
        <v>0</v>
      </c>
      <c r="AD74" s="282">
        <v>0</v>
      </c>
      <c r="AE74" s="283">
        <f t="shared" si="25"/>
        <v>0</v>
      </c>
      <c r="AF74" s="281">
        <v>0</v>
      </c>
      <c r="AG74" s="282">
        <v>0</v>
      </c>
      <c r="AH74" s="282">
        <v>0</v>
      </c>
      <c r="AI74" s="282">
        <v>0</v>
      </c>
      <c r="AJ74" s="283">
        <f t="shared" si="26"/>
        <v>0</v>
      </c>
      <c r="AK74" s="281">
        <v>0</v>
      </c>
      <c r="AL74" s="282">
        <v>0</v>
      </c>
      <c r="AM74" s="282">
        <v>0</v>
      </c>
      <c r="AN74" s="282">
        <v>0</v>
      </c>
      <c r="AO74" s="283">
        <f t="shared" si="27"/>
        <v>0</v>
      </c>
      <c r="AP74" s="281">
        <v>0</v>
      </c>
      <c r="AQ74" s="282">
        <v>0</v>
      </c>
      <c r="AR74" s="282">
        <v>0</v>
      </c>
      <c r="AS74" s="282">
        <v>0</v>
      </c>
      <c r="AT74" s="283">
        <f t="shared" si="28"/>
        <v>0</v>
      </c>
      <c r="AU74" s="256"/>
      <c r="AV74" s="70"/>
      <c r="AW74" s="37" t="s">
        <v>484</v>
      </c>
      <c r="AX74" s="71"/>
      <c r="AY74" s="43">
        <f t="shared" si="40"/>
        <v>0</v>
      </c>
      <c r="AZ74" s="43"/>
      <c r="BA74" s="115"/>
      <c r="BB74" s="292">
        <f t="shared" si="39"/>
        <v>64</v>
      </c>
      <c r="BC74" s="319" t="s">
        <v>721</v>
      </c>
      <c r="BD74" s="279" t="s">
        <v>41</v>
      </c>
      <c r="BE74" s="279">
        <v>3</v>
      </c>
      <c r="BF74" s="289" t="s">
        <v>722</v>
      </c>
      <c r="BG74" s="290" t="s">
        <v>723</v>
      </c>
      <c r="BH74" s="290" t="s">
        <v>724</v>
      </c>
      <c r="BI74" s="290" t="s">
        <v>725</v>
      </c>
      <c r="BJ74" s="291" t="s">
        <v>726</v>
      </c>
      <c r="BL74" s="380"/>
      <c r="BM74" s="276">
        <f t="shared" ref="BM74:BM87" si="41" xml:space="preserve"> IF( AND( OR( C74 = DC74, C74=""), SUM(G74:AT74) &lt;&gt; 0), 1, 0 )</f>
        <v>0</v>
      </c>
      <c r="BN74" s="8"/>
      <c r="BO74" s="276">
        <f xml:space="preserve"> IF( OR( $C$74 = $DC$74, $C$74 =""), 0, IF( ISNUMBER( G74 ), 0, 1 ))</f>
        <v>0</v>
      </c>
      <c r="BP74" s="276">
        <f xml:space="preserve"> IF( OR( $C$74 = $DC$74, $C$74 =""), 0, IF( ISNUMBER( H74 ), 0, 1 ))</f>
        <v>0</v>
      </c>
      <c r="BQ74" s="276">
        <f xml:space="preserve"> IF( OR( $C$74 = $DC$74, $C$74 =""), 0, IF( ISNUMBER( I74 ), 0, 1 ))</f>
        <v>0</v>
      </c>
      <c r="BR74" s="276">
        <f xml:space="preserve"> IF( OR( $C$74 = $DC$74, $C$74 =""), 0, IF( ISNUMBER( J74 ), 0, 1 ))</f>
        <v>0</v>
      </c>
      <c r="BS74" s="115"/>
      <c r="BT74" s="276">
        <f xml:space="preserve"> IF( OR( $C$74 = $DC$74, $C$74 =""), 0, IF( ISNUMBER( L74 ), 0, 1 ))</f>
        <v>0</v>
      </c>
      <c r="BU74" s="276">
        <f xml:space="preserve"> IF( OR( $C$74 = $DC$74, $C$74 =""), 0, IF( ISNUMBER( M74 ), 0, 1 ))</f>
        <v>0</v>
      </c>
      <c r="BV74" s="276">
        <f xml:space="preserve"> IF( OR( $C$74 = $DC$74, $C$74 =""), 0, IF( ISNUMBER( N74 ), 0, 1 ))</f>
        <v>0</v>
      </c>
      <c r="BW74" s="276">
        <f xml:space="preserve"> IF( OR( $C$74 = $DC$74, $C$74 =""), 0, IF( ISNUMBER( O74 ), 0, 1 ))</f>
        <v>0</v>
      </c>
      <c r="BX74" s="115"/>
      <c r="BY74" s="276">
        <f xml:space="preserve"> IF( OR( $C$74 = $DC$74, $C$74 =""), 0, IF( ISNUMBER( Q74 ), 0, 1 ))</f>
        <v>0</v>
      </c>
      <c r="BZ74" s="276">
        <f xml:space="preserve"> IF( OR( $C$74 = $DC$74, $C$74 =""), 0, IF( ISNUMBER( R74 ), 0, 1 ))</f>
        <v>0</v>
      </c>
      <c r="CA74" s="276">
        <f xml:space="preserve"> IF( OR( $C$74 = $DC$74, $C$74 =""), 0, IF( ISNUMBER( S74 ), 0, 1 ))</f>
        <v>0</v>
      </c>
      <c r="CB74" s="276">
        <f xml:space="preserve"> IF( OR( $C$74 = $DC$74, $C$74 =""), 0, IF( ISNUMBER( T74 ), 0, 1 ))</f>
        <v>0</v>
      </c>
      <c r="CC74" s="115"/>
      <c r="CD74" s="276">
        <f xml:space="preserve"> IF( OR( $C$74 = $DC$74, $C$74 =""), 0, IF( ISNUMBER( V74 ), 0, 1 ))</f>
        <v>0</v>
      </c>
      <c r="CE74" s="276">
        <f xml:space="preserve"> IF( OR( $C$74 = $DC$74, $C$74 =""), 0, IF( ISNUMBER( W74 ), 0, 1 ))</f>
        <v>0</v>
      </c>
      <c r="CF74" s="276">
        <f xml:space="preserve"> IF( OR( $C$74 = $DC$74, $C$74 =""), 0, IF( ISNUMBER( X74 ), 0, 1 ))</f>
        <v>0</v>
      </c>
      <c r="CG74" s="276">
        <f xml:space="preserve"> IF( OR( $C$74 = $DC$74, $C$74 =""), 0, IF( ISNUMBER( Y74 ), 0, 1 ))</f>
        <v>0</v>
      </c>
      <c r="CH74" s="115"/>
      <c r="CI74" s="276">
        <f xml:space="preserve"> IF( OR( $C$74 = $DC$74, $C$74 =""), 0, IF( ISNUMBER( AA74 ), 0, 1 ))</f>
        <v>0</v>
      </c>
      <c r="CJ74" s="276">
        <f xml:space="preserve"> IF( OR( $C$74 = $DC$74, $C$74 =""), 0, IF( ISNUMBER( AB74 ), 0, 1 ))</f>
        <v>0</v>
      </c>
      <c r="CK74" s="276">
        <f xml:space="preserve"> IF( OR( $C$74 = $DC$74, $C$74 =""), 0, IF( ISNUMBER( AC74 ), 0, 1 ))</f>
        <v>0</v>
      </c>
      <c r="CL74" s="276">
        <f xml:space="preserve"> IF( OR( $C$74 = $DC$74, $C$74 =""), 0, IF( ISNUMBER( AD74 ), 0, 1 ))</f>
        <v>0</v>
      </c>
      <c r="CM74" s="115"/>
      <c r="CN74" s="276">
        <f xml:space="preserve"> IF( OR( $C$74 = $DC$74, $C$74 =""), 0, IF( ISNUMBER( AF74 ), 0, 1 ))</f>
        <v>0</v>
      </c>
      <c r="CO74" s="276">
        <f xml:space="preserve"> IF( OR( $C$74 = $DC$74, $C$74 =""), 0, IF( ISNUMBER( AG74 ), 0, 1 ))</f>
        <v>0</v>
      </c>
      <c r="CP74" s="276">
        <f xml:space="preserve"> IF( OR( $C$74 = $DC$74, $C$74 =""), 0, IF( ISNUMBER( AH74 ), 0, 1 ))</f>
        <v>0</v>
      </c>
      <c r="CQ74" s="276">
        <f xml:space="preserve"> IF( OR( $C$74 = $DC$74, $C$74 =""), 0, IF( ISNUMBER( AI74 ), 0, 1 ))</f>
        <v>0</v>
      </c>
      <c r="CR74" s="115"/>
      <c r="CS74" s="276">
        <f xml:space="preserve"> IF( OR( $C$74 = $DC$74, $C$74 =""), 0, IF( ISNUMBER( AK74 ), 0, 1 ))</f>
        <v>0</v>
      </c>
      <c r="CT74" s="276">
        <f xml:space="preserve"> IF( OR( $C$74 = $DC$74, $C$74 =""), 0, IF( ISNUMBER( AL74 ), 0, 1 ))</f>
        <v>0</v>
      </c>
      <c r="CU74" s="276">
        <f xml:space="preserve"> IF( OR( $C$74 = $DC$74, $C$74 =""), 0, IF( ISNUMBER( AM74 ), 0, 1 ))</f>
        <v>0</v>
      </c>
      <c r="CV74" s="276">
        <f xml:space="preserve"> IF( OR( $C$74 = $DC$74, $C$74 =""), 0, IF( ISNUMBER( AN74 ), 0, 1 ))</f>
        <v>0</v>
      </c>
      <c r="CW74" s="115"/>
      <c r="CX74" s="276">
        <f xml:space="preserve"> IF( OR( $C$74 = $DC$74, $C$74 =""), 0, IF( ISNUMBER( AP74 ), 0, 1 ))</f>
        <v>0</v>
      </c>
      <c r="CY74" s="276">
        <f xml:space="preserve"> IF( OR( $C$74 = $DC$74, $C$74 =""), 0, IF( ISNUMBER( AQ74 ), 0, 1 ))</f>
        <v>0</v>
      </c>
      <c r="CZ74" s="276">
        <f xml:space="preserve"> IF( OR( $C$74 = $DC$74, $C$74 =""), 0, IF( ISNUMBER( AR74 ), 0, 1 ))</f>
        <v>0</v>
      </c>
      <c r="DA74" s="276">
        <f xml:space="preserve"> IF( OR( $C$74 = $DC$74, $C$74 =""), 0, IF( ISNUMBER( AS74 ), 0, 1 ))</f>
        <v>0</v>
      </c>
      <c r="DB74" s="165"/>
      <c r="DC74" s="165" t="s">
        <v>720</v>
      </c>
      <c r="DD74" s="376"/>
      <c r="DE74" s="377"/>
    </row>
    <row r="75" spans="2:109" ht="14.25" customHeight="1" x14ac:dyDescent="0.25">
      <c r="B75" s="292">
        <f t="shared" si="38"/>
        <v>65</v>
      </c>
      <c r="C75" s="321" t="s">
        <v>727</v>
      </c>
      <c r="D75" s="371"/>
      <c r="E75" s="279" t="s">
        <v>41</v>
      </c>
      <c r="F75" s="279">
        <v>3</v>
      </c>
      <c r="G75" s="281">
        <v>0</v>
      </c>
      <c r="H75" s="282">
        <v>0</v>
      </c>
      <c r="I75" s="282">
        <v>0</v>
      </c>
      <c r="J75" s="282">
        <v>0</v>
      </c>
      <c r="K75" s="283">
        <f t="shared" si="21"/>
        <v>0</v>
      </c>
      <c r="L75" s="281">
        <v>0</v>
      </c>
      <c r="M75" s="282">
        <v>0</v>
      </c>
      <c r="N75" s="282">
        <v>0</v>
      </c>
      <c r="O75" s="282">
        <v>0</v>
      </c>
      <c r="P75" s="283">
        <f t="shared" si="22"/>
        <v>0</v>
      </c>
      <c r="Q75" s="281">
        <v>0</v>
      </c>
      <c r="R75" s="282">
        <v>0</v>
      </c>
      <c r="S75" s="282">
        <v>0</v>
      </c>
      <c r="T75" s="282">
        <v>0</v>
      </c>
      <c r="U75" s="283">
        <f t="shared" si="23"/>
        <v>0</v>
      </c>
      <c r="V75" s="281">
        <v>0</v>
      </c>
      <c r="W75" s="282">
        <v>0</v>
      </c>
      <c r="X75" s="282">
        <v>0</v>
      </c>
      <c r="Y75" s="282">
        <v>0</v>
      </c>
      <c r="Z75" s="283">
        <f t="shared" si="24"/>
        <v>0</v>
      </c>
      <c r="AA75" s="281">
        <v>0</v>
      </c>
      <c r="AB75" s="282">
        <v>0</v>
      </c>
      <c r="AC75" s="282">
        <v>0</v>
      </c>
      <c r="AD75" s="282">
        <v>0</v>
      </c>
      <c r="AE75" s="283">
        <f t="shared" si="25"/>
        <v>0</v>
      </c>
      <c r="AF75" s="281">
        <v>0</v>
      </c>
      <c r="AG75" s="282">
        <v>0</v>
      </c>
      <c r="AH75" s="282">
        <v>0</v>
      </c>
      <c r="AI75" s="282">
        <v>0</v>
      </c>
      <c r="AJ75" s="283">
        <f t="shared" si="26"/>
        <v>0</v>
      </c>
      <c r="AK75" s="281">
        <v>0</v>
      </c>
      <c r="AL75" s="282">
        <v>0</v>
      </c>
      <c r="AM75" s="282">
        <v>0</v>
      </c>
      <c r="AN75" s="282">
        <v>0</v>
      </c>
      <c r="AO75" s="283">
        <f t="shared" si="27"/>
        <v>0</v>
      </c>
      <c r="AP75" s="281">
        <v>0</v>
      </c>
      <c r="AQ75" s="282">
        <v>0</v>
      </c>
      <c r="AR75" s="282">
        <v>0</v>
      </c>
      <c r="AS75" s="282">
        <v>0</v>
      </c>
      <c r="AT75" s="283">
        <f t="shared" si="28"/>
        <v>0</v>
      </c>
      <c r="AU75" s="256"/>
      <c r="AV75" s="70"/>
      <c r="AW75" s="37" t="s">
        <v>484</v>
      </c>
      <c r="AX75" s="71"/>
      <c r="AY75" s="43">
        <f t="shared" si="40"/>
        <v>0</v>
      </c>
      <c r="AZ75" s="43"/>
      <c r="BA75" s="115"/>
      <c r="BB75" s="292">
        <f t="shared" si="39"/>
        <v>65</v>
      </c>
      <c r="BC75" s="319" t="s">
        <v>728</v>
      </c>
      <c r="BD75" s="279" t="s">
        <v>41</v>
      </c>
      <c r="BE75" s="279">
        <v>3</v>
      </c>
      <c r="BF75" s="289" t="s">
        <v>729</v>
      </c>
      <c r="BG75" s="290" t="s">
        <v>730</v>
      </c>
      <c r="BH75" s="290" t="s">
        <v>731</v>
      </c>
      <c r="BI75" s="290" t="s">
        <v>732</v>
      </c>
      <c r="BJ75" s="291" t="s">
        <v>733</v>
      </c>
      <c r="BL75" s="380"/>
      <c r="BM75" s="276">
        <f t="shared" si="41"/>
        <v>0</v>
      </c>
      <c r="BN75" s="8"/>
      <c r="BO75" s="276">
        <f xml:space="preserve"> IF( OR( $C$75 = $DC$75, $C$75 =""), 0, IF( ISNUMBER( G75 ), 0, 1 ))</f>
        <v>0</v>
      </c>
      <c r="BP75" s="276">
        <f xml:space="preserve"> IF( OR( $C$75 = $DC$75, $C$75 =""), 0, IF( ISNUMBER( H75 ), 0, 1 ))</f>
        <v>0</v>
      </c>
      <c r="BQ75" s="276">
        <f xml:space="preserve"> IF( OR( $C$75 = $DC$75, $C$75 =""), 0, IF( ISNUMBER( I75 ), 0, 1 ))</f>
        <v>0</v>
      </c>
      <c r="BR75" s="276">
        <f xml:space="preserve"> IF( OR( $C$75 = $DC$75, $C$75 =""), 0, IF( ISNUMBER( J75 ), 0, 1 ))</f>
        <v>0</v>
      </c>
      <c r="BS75" s="115"/>
      <c r="BT75" s="276">
        <f xml:space="preserve"> IF( OR( $C$75 = $DC$75, $C$75 =""), 0, IF( ISNUMBER( L75 ), 0, 1 ))</f>
        <v>0</v>
      </c>
      <c r="BU75" s="276">
        <f xml:space="preserve"> IF( OR( $C$75 = $DC$75, $C$75 =""), 0, IF( ISNUMBER( M75 ), 0, 1 ))</f>
        <v>0</v>
      </c>
      <c r="BV75" s="276">
        <f xml:space="preserve"> IF( OR( $C$75 = $DC$75, $C$75 =""), 0, IF( ISNUMBER( N75 ), 0, 1 ))</f>
        <v>0</v>
      </c>
      <c r="BW75" s="276">
        <f xml:space="preserve"> IF( OR( $C$75 = $DC$75, $C$75 =""), 0, IF( ISNUMBER( O75 ), 0, 1 ))</f>
        <v>0</v>
      </c>
      <c r="BX75" s="115"/>
      <c r="BY75" s="276">
        <f xml:space="preserve"> IF( OR( $C$75 = $DC$75, $C$75 =""), 0, IF( ISNUMBER( Q75 ), 0, 1 ))</f>
        <v>0</v>
      </c>
      <c r="BZ75" s="276">
        <f xml:space="preserve"> IF( OR( $C$75 = $DC$75, $C$75 =""), 0, IF( ISNUMBER( R75 ), 0, 1 ))</f>
        <v>0</v>
      </c>
      <c r="CA75" s="276">
        <f xml:space="preserve"> IF( OR( $C$75 = $DC$75, $C$75 =""), 0, IF( ISNUMBER( S75 ), 0, 1 ))</f>
        <v>0</v>
      </c>
      <c r="CB75" s="276">
        <f xml:space="preserve"> IF( OR( $C$75 = $DC$75, $C$75 =""), 0, IF( ISNUMBER( T75 ), 0, 1 ))</f>
        <v>0</v>
      </c>
      <c r="CC75" s="115"/>
      <c r="CD75" s="276">
        <f xml:space="preserve"> IF( OR( $C$75 = $DC$75, $C$75 =""), 0, IF( ISNUMBER( V75 ), 0, 1 ))</f>
        <v>0</v>
      </c>
      <c r="CE75" s="276">
        <f xml:space="preserve"> IF( OR( $C$75 = $DC$75, $C$75 =""), 0, IF( ISNUMBER( W75 ), 0, 1 ))</f>
        <v>0</v>
      </c>
      <c r="CF75" s="276">
        <f xml:space="preserve"> IF( OR( $C$75 = $DC$75, $C$75 =""), 0, IF( ISNUMBER( X75 ), 0, 1 ))</f>
        <v>0</v>
      </c>
      <c r="CG75" s="276">
        <f xml:space="preserve"> IF( OR( $C$75 = $DC$75, $C$75 =""), 0, IF( ISNUMBER( Y75 ), 0, 1 ))</f>
        <v>0</v>
      </c>
      <c r="CH75" s="115"/>
      <c r="CI75" s="276">
        <f xml:space="preserve"> IF( OR( $C$75 = $DC$75, $C$75 =""), 0, IF( ISNUMBER( AA75 ), 0, 1 ))</f>
        <v>0</v>
      </c>
      <c r="CJ75" s="276">
        <f xml:space="preserve"> IF( OR( $C$75 = $DC$75, $C$75 =""), 0, IF( ISNUMBER( AB75 ), 0, 1 ))</f>
        <v>0</v>
      </c>
      <c r="CK75" s="276">
        <f xml:space="preserve"> IF( OR( $C$75 = $DC$75, $C$75 =""), 0, IF( ISNUMBER( AC75 ), 0, 1 ))</f>
        <v>0</v>
      </c>
      <c r="CL75" s="276">
        <f xml:space="preserve"> IF( OR( $C$75 = $DC$75, $C$75 =""), 0, IF( ISNUMBER( AD75 ), 0, 1 ))</f>
        <v>0</v>
      </c>
      <c r="CM75" s="115"/>
      <c r="CN75" s="276">
        <f xml:space="preserve"> IF( OR( $C$75 = $DC$75, $C$75 =""), 0, IF( ISNUMBER( AF75 ), 0, 1 ))</f>
        <v>0</v>
      </c>
      <c r="CO75" s="276">
        <f xml:space="preserve"> IF( OR( $C$75 = $DC$75, $C$75 =""), 0, IF( ISNUMBER( AG75 ), 0, 1 ))</f>
        <v>0</v>
      </c>
      <c r="CP75" s="276">
        <f xml:space="preserve"> IF( OR( $C$75 = $DC$75, $C$75 =""), 0, IF( ISNUMBER( AH75 ), 0, 1 ))</f>
        <v>0</v>
      </c>
      <c r="CQ75" s="276">
        <f xml:space="preserve"> IF( OR( $C$75 = $DC$75, $C$75 =""), 0, IF( ISNUMBER( AI75 ), 0, 1 ))</f>
        <v>0</v>
      </c>
      <c r="CR75" s="115"/>
      <c r="CS75" s="276">
        <f xml:space="preserve"> IF( OR( $C$75 = $DC$75, $C$75 =""), 0, IF( ISNUMBER( AK75 ), 0, 1 ))</f>
        <v>0</v>
      </c>
      <c r="CT75" s="276">
        <f xml:space="preserve"> IF( OR( $C$75 = $DC$75, $C$75 =""), 0, IF( ISNUMBER( AL75 ), 0, 1 ))</f>
        <v>0</v>
      </c>
      <c r="CU75" s="276">
        <f xml:space="preserve"> IF( OR( $C$75 = $DC$75, $C$75 =""), 0, IF( ISNUMBER( AM75 ), 0, 1 ))</f>
        <v>0</v>
      </c>
      <c r="CV75" s="276">
        <f xml:space="preserve"> IF( OR( $C$75 = $DC$75, $C$75 =""), 0, IF( ISNUMBER( AN75 ), 0, 1 ))</f>
        <v>0</v>
      </c>
      <c r="CW75" s="115"/>
      <c r="CX75" s="276">
        <f xml:space="preserve"> IF( OR( $C$75 = $DC$75, $C$75 =""), 0, IF( ISNUMBER( AP75 ), 0, 1 ))</f>
        <v>0</v>
      </c>
      <c r="CY75" s="276">
        <f xml:space="preserve"> IF( OR( $C$75 = $DC$75, $C$75 =""), 0, IF( ISNUMBER( AQ75 ), 0, 1 ))</f>
        <v>0</v>
      </c>
      <c r="CZ75" s="276">
        <f xml:space="preserve"> IF( OR( $C$75 = $DC$75, $C$75 =""), 0, IF( ISNUMBER( AR75 ), 0, 1 ))</f>
        <v>0</v>
      </c>
      <c r="DA75" s="276">
        <f xml:space="preserve"> IF( OR( $C$75 = $DC$75, $C$75 =""), 0, IF( ISNUMBER( AS75 ), 0, 1 ))</f>
        <v>0</v>
      </c>
      <c r="DB75" s="165"/>
      <c r="DC75" s="165" t="s">
        <v>727</v>
      </c>
      <c r="DD75" s="376"/>
      <c r="DE75" s="377"/>
    </row>
    <row r="76" spans="2:109" ht="14.25" customHeight="1" x14ac:dyDescent="0.25">
      <c r="B76" s="292">
        <f t="shared" si="38"/>
        <v>66</v>
      </c>
      <c r="C76" s="321" t="s">
        <v>734</v>
      </c>
      <c r="D76" s="371"/>
      <c r="E76" s="279" t="s">
        <v>41</v>
      </c>
      <c r="F76" s="279">
        <v>3</v>
      </c>
      <c r="G76" s="281">
        <v>0</v>
      </c>
      <c r="H76" s="282">
        <v>0</v>
      </c>
      <c r="I76" s="282">
        <v>0</v>
      </c>
      <c r="J76" s="282">
        <v>0</v>
      </c>
      <c r="K76" s="283">
        <f t="shared" si="21"/>
        <v>0</v>
      </c>
      <c r="L76" s="281">
        <v>0</v>
      </c>
      <c r="M76" s="282">
        <v>0</v>
      </c>
      <c r="N76" s="282">
        <v>0</v>
      </c>
      <c r="O76" s="282">
        <v>0</v>
      </c>
      <c r="P76" s="283">
        <f t="shared" si="22"/>
        <v>0</v>
      </c>
      <c r="Q76" s="281">
        <v>0</v>
      </c>
      <c r="R76" s="282">
        <v>0</v>
      </c>
      <c r="S76" s="282">
        <v>0</v>
      </c>
      <c r="T76" s="282">
        <v>0</v>
      </c>
      <c r="U76" s="283">
        <f t="shared" si="23"/>
        <v>0</v>
      </c>
      <c r="V76" s="281">
        <v>0</v>
      </c>
      <c r="W76" s="282">
        <v>0</v>
      </c>
      <c r="X76" s="282">
        <v>0</v>
      </c>
      <c r="Y76" s="282">
        <v>0</v>
      </c>
      <c r="Z76" s="283">
        <f t="shared" si="24"/>
        <v>0</v>
      </c>
      <c r="AA76" s="281">
        <v>0</v>
      </c>
      <c r="AB76" s="282">
        <v>0</v>
      </c>
      <c r="AC76" s="282">
        <v>0</v>
      </c>
      <c r="AD76" s="282">
        <v>0</v>
      </c>
      <c r="AE76" s="283">
        <f t="shared" si="25"/>
        <v>0</v>
      </c>
      <c r="AF76" s="281">
        <v>0</v>
      </c>
      <c r="AG76" s="282">
        <v>0</v>
      </c>
      <c r="AH76" s="282">
        <v>0</v>
      </c>
      <c r="AI76" s="282">
        <v>0</v>
      </c>
      <c r="AJ76" s="283">
        <f t="shared" si="26"/>
        <v>0</v>
      </c>
      <c r="AK76" s="281">
        <v>0</v>
      </c>
      <c r="AL76" s="282">
        <v>0</v>
      </c>
      <c r="AM76" s="282">
        <v>0</v>
      </c>
      <c r="AN76" s="282">
        <v>0</v>
      </c>
      <c r="AO76" s="283">
        <f t="shared" si="27"/>
        <v>0</v>
      </c>
      <c r="AP76" s="281">
        <v>0</v>
      </c>
      <c r="AQ76" s="282">
        <v>0</v>
      </c>
      <c r="AR76" s="282">
        <v>0</v>
      </c>
      <c r="AS76" s="282">
        <v>0</v>
      </c>
      <c r="AT76" s="283">
        <f t="shared" si="28"/>
        <v>0</v>
      </c>
      <c r="AU76" s="256"/>
      <c r="AV76" s="70"/>
      <c r="AW76" s="37" t="s">
        <v>484</v>
      </c>
      <c r="AX76" s="71"/>
      <c r="AY76" s="43">
        <f t="shared" si="40"/>
        <v>0</v>
      </c>
      <c r="AZ76" s="43"/>
      <c r="BA76" s="115"/>
      <c r="BB76" s="292">
        <f t="shared" si="39"/>
        <v>66</v>
      </c>
      <c r="BC76" s="319" t="s">
        <v>735</v>
      </c>
      <c r="BD76" s="279" t="s">
        <v>41</v>
      </c>
      <c r="BE76" s="279">
        <v>3</v>
      </c>
      <c r="BF76" s="289" t="s">
        <v>736</v>
      </c>
      <c r="BG76" s="290" t="s">
        <v>737</v>
      </c>
      <c r="BH76" s="290" t="s">
        <v>738</v>
      </c>
      <c r="BI76" s="290" t="s">
        <v>739</v>
      </c>
      <c r="BJ76" s="291" t="s">
        <v>740</v>
      </c>
      <c r="BL76" s="380"/>
      <c r="BM76" s="276">
        <f t="shared" si="41"/>
        <v>0</v>
      </c>
      <c r="BN76" s="8"/>
      <c r="BO76" s="276">
        <f xml:space="preserve"> IF( OR( $C$76 = $DC$76, $C$76 =""), 0, IF( ISNUMBER( G76 ), 0, 1 ))</f>
        <v>0</v>
      </c>
      <c r="BP76" s="276">
        <f xml:space="preserve"> IF( OR( $C$76 = $DC$76, $C$76 =""), 0, IF( ISNUMBER( H76 ), 0, 1 ))</f>
        <v>0</v>
      </c>
      <c r="BQ76" s="276">
        <f xml:space="preserve"> IF( OR( $C$76 = $DC$76, $C$76 =""), 0, IF( ISNUMBER( I76 ), 0, 1 ))</f>
        <v>0</v>
      </c>
      <c r="BR76" s="276">
        <f xml:space="preserve"> IF( OR( $C$76 = $DC$76, $C$76 =""), 0, IF( ISNUMBER( J76 ), 0, 1 ))</f>
        <v>0</v>
      </c>
      <c r="BS76" s="115"/>
      <c r="BT76" s="276">
        <f xml:space="preserve"> IF( OR( $C$76 = $DC$76, $C$76 =""), 0, IF( ISNUMBER( L76 ), 0, 1 ))</f>
        <v>0</v>
      </c>
      <c r="BU76" s="276">
        <f xml:space="preserve"> IF( OR( $C$76 = $DC$76, $C$76 =""), 0, IF( ISNUMBER( M76 ), 0, 1 ))</f>
        <v>0</v>
      </c>
      <c r="BV76" s="276">
        <f xml:space="preserve"> IF( OR( $C$76 = $DC$76, $C$76 =""), 0, IF( ISNUMBER( N76 ), 0, 1 ))</f>
        <v>0</v>
      </c>
      <c r="BW76" s="276">
        <f xml:space="preserve"> IF( OR( $C$76 = $DC$76, $C$76 =""), 0, IF( ISNUMBER( O76 ), 0, 1 ))</f>
        <v>0</v>
      </c>
      <c r="BX76" s="115"/>
      <c r="BY76" s="276">
        <f xml:space="preserve"> IF( OR( $C$76 = $DC$76, $C$76 =""), 0, IF( ISNUMBER( Q76 ), 0, 1 ))</f>
        <v>0</v>
      </c>
      <c r="BZ76" s="276">
        <f xml:space="preserve"> IF( OR( $C$76 = $DC$76, $C$76 =""), 0, IF( ISNUMBER( R76 ), 0, 1 ))</f>
        <v>0</v>
      </c>
      <c r="CA76" s="276">
        <f xml:space="preserve"> IF( OR( $C$76 = $DC$76, $C$76 =""), 0, IF( ISNUMBER( S76 ), 0, 1 ))</f>
        <v>0</v>
      </c>
      <c r="CB76" s="276">
        <f xml:space="preserve"> IF( OR( $C$76 = $DC$76, $C$76 =""), 0, IF( ISNUMBER( T76 ), 0, 1 ))</f>
        <v>0</v>
      </c>
      <c r="CC76" s="115"/>
      <c r="CD76" s="276">
        <f xml:space="preserve"> IF( OR( $C$76 = $DC$76, $C$76 =""), 0, IF( ISNUMBER( V76 ), 0, 1 ))</f>
        <v>0</v>
      </c>
      <c r="CE76" s="276">
        <f xml:space="preserve"> IF( OR( $C$76 = $DC$76, $C$76 =""), 0, IF( ISNUMBER( W76 ), 0, 1 ))</f>
        <v>0</v>
      </c>
      <c r="CF76" s="276">
        <f xml:space="preserve"> IF( OR( $C$76 = $DC$76, $C$76 =""), 0, IF( ISNUMBER( X76 ), 0, 1 ))</f>
        <v>0</v>
      </c>
      <c r="CG76" s="276">
        <f xml:space="preserve"> IF( OR( $C$76 = $DC$76, $C$76 =""), 0, IF( ISNUMBER( Y76 ), 0, 1 ))</f>
        <v>0</v>
      </c>
      <c r="CH76" s="115"/>
      <c r="CI76" s="276">
        <f xml:space="preserve"> IF( OR( $C$76 = $DC$76, $C$76 =""), 0, IF( ISNUMBER( AA76 ), 0, 1 ))</f>
        <v>0</v>
      </c>
      <c r="CJ76" s="276">
        <f xml:space="preserve"> IF( OR( $C$76 = $DC$76, $C$76 =""), 0, IF( ISNUMBER( AB76 ), 0, 1 ))</f>
        <v>0</v>
      </c>
      <c r="CK76" s="276">
        <f xml:space="preserve"> IF( OR( $C$76 = $DC$76, $C$76 =""), 0, IF( ISNUMBER( AC76 ), 0, 1 ))</f>
        <v>0</v>
      </c>
      <c r="CL76" s="276">
        <f xml:space="preserve"> IF( OR( $C$76 = $DC$76, $C$76 =""), 0, IF( ISNUMBER( AD76 ), 0, 1 ))</f>
        <v>0</v>
      </c>
      <c r="CM76" s="115"/>
      <c r="CN76" s="276">
        <f xml:space="preserve"> IF( OR( $C$76 = $DC$76, $C$76 =""), 0, IF( ISNUMBER( AF76 ), 0, 1 ))</f>
        <v>0</v>
      </c>
      <c r="CO76" s="276">
        <f xml:space="preserve"> IF( OR( $C$76 = $DC$76, $C$76 =""), 0, IF( ISNUMBER( AG76 ), 0, 1 ))</f>
        <v>0</v>
      </c>
      <c r="CP76" s="276">
        <f xml:space="preserve"> IF( OR( $C$76 = $DC$76, $C$76 =""), 0, IF( ISNUMBER( AH76 ), 0, 1 ))</f>
        <v>0</v>
      </c>
      <c r="CQ76" s="276">
        <f xml:space="preserve"> IF( OR( $C$76 = $DC$76, $C$76 =""), 0, IF( ISNUMBER( AI76 ), 0, 1 ))</f>
        <v>0</v>
      </c>
      <c r="CR76" s="115"/>
      <c r="CS76" s="276">
        <f xml:space="preserve"> IF( OR( $C$76 = $DC$76, $C$76 =""), 0, IF( ISNUMBER( AK76 ), 0, 1 ))</f>
        <v>0</v>
      </c>
      <c r="CT76" s="276">
        <f xml:space="preserve"> IF( OR( $C$76 = $DC$76, $C$76 =""), 0, IF( ISNUMBER( AL76 ), 0, 1 ))</f>
        <v>0</v>
      </c>
      <c r="CU76" s="276">
        <f xml:space="preserve"> IF( OR( $C$76 = $DC$76, $C$76 =""), 0, IF( ISNUMBER( AM76 ), 0, 1 ))</f>
        <v>0</v>
      </c>
      <c r="CV76" s="276">
        <f xml:space="preserve"> IF( OR( $C$76 = $DC$76, $C$76 =""), 0, IF( ISNUMBER( AN76 ), 0, 1 ))</f>
        <v>0</v>
      </c>
      <c r="CW76" s="115"/>
      <c r="CX76" s="276">
        <f xml:space="preserve"> IF( OR( $C$76 = $DC$76, $C$76 =""), 0, IF( ISNUMBER( AP76 ), 0, 1 ))</f>
        <v>0</v>
      </c>
      <c r="CY76" s="276">
        <f xml:space="preserve"> IF( OR( $C$76 = $DC$76, $C$76 =""), 0, IF( ISNUMBER( AQ76 ), 0, 1 ))</f>
        <v>0</v>
      </c>
      <c r="CZ76" s="276">
        <f xml:space="preserve"> IF( OR( $C$76 = $DC$76, $C$76 =""), 0, IF( ISNUMBER( AR76 ), 0, 1 ))</f>
        <v>0</v>
      </c>
      <c r="DA76" s="276">
        <f xml:space="preserve"> IF( OR( $C$76 = $DC$76, $C$76 =""), 0, IF( ISNUMBER( AS76 ), 0, 1 ))</f>
        <v>0</v>
      </c>
      <c r="DB76" s="165"/>
      <c r="DC76" s="165" t="s">
        <v>734</v>
      </c>
    </row>
    <row r="77" spans="2:109" ht="14.25" customHeight="1" x14ac:dyDescent="0.25">
      <c r="B77" s="292">
        <f t="shared" si="38"/>
        <v>67</v>
      </c>
      <c r="C77" s="321" t="s">
        <v>741</v>
      </c>
      <c r="D77" s="371"/>
      <c r="E77" s="279" t="s">
        <v>41</v>
      </c>
      <c r="F77" s="279">
        <v>3</v>
      </c>
      <c r="G77" s="281">
        <v>0</v>
      </c>
      <c r="H77" s="282">
        <v>0</v>
      </c>
      <c r="I77" s="282">
        <v>0</v>
      </c>
      <c r="J77" s="282">
        <v>0</v>
      </c>
      <c r="K77" s="283">
        <f t="shared" si="21"/>
        <v>0</v>
      </c>
      <c r="L77" s="281">
        <v>0</v>
      </c>
      <c r="M77" s="282">
        <v>0</v>
      </c>
      <c r="N77" s="282">
        <v>0</v>
      </c>
      <c r="O77" s="282">
        <v>0</v>
      </c>
      <c r="P77" s="283">
        <f t="shared" si="22"/>
        <v>0</v>
      </c>
      <c r="Q77" s="281">
        <v>0</v>
      </c>
      <c r="R77" s="282">
        <v>0</v>
      </c>
      <c r="S77" s="282">
        <v>0</v>
      </c>
      <c r="T77" s="282">
        <v>0</v>
      </c>
      <c r="U77" s="283">
        <f t="shared" si="23"/>
        <v>0</v>
      </c>
      <c r="V77" s="281">
        <v>0</v>
      </c>
      <c r="W77" s="282">
        <v>0</v>
      </c>
      <c r="X77" s="282">
        <v>0</v>
      </c>
      <c r="Y77" s="282">
        <v>0</v>
      </c>
      <c r="Z77" s="283">
        <f t="shared" si="24"/>
        <v>0</v>
      </c>
      <c r="AA77" s="281">
        <v>0</v>
      </c>
      <c r="AB77" s="282">
        <v>0</v>
      </c>
      <c r="AC77" s="282">
        <v>0</v>
      </c>
      <c r="AD77" s="282">
        <v>0</v>
      </c>
      <c r="AE77" s="283">
        <f t="shared" si="25"/>
        <v>0</v>
      </c>
      <c r="AF77" s="281">
        <v>0</v>
      </c>
      <c r="AG77" s="282">
        <v>0</v>
      </c>
      <c r="AH77" s="282">
        <v>0</v>
      </c>
      <c r="AI77" s="282">
        <v>0</v>
      </c>
      <c r="AJ77" s="283">
        <f t="shared" si="26"/>
        <v>0</v>
      </c>
      <c r="AK77" s="281">
        <v>0</v>
      </c>
      <c r="AL77" s="282">
        <v>0</v>
      </c>
      <c r="AM77" s="282">
        <v>0</v>
      </c>
      <c r="AN77" s="282">
        <v>0</v>
      </c>
      <c r="AO77" s="283">
        <f t="shared" si="27"/>
        <v>0</v>
      </c>
      <c r="AP77" s="281">
        <v>0</v>
      </c>
      <c r="AQ77" s="282">
        <v>0</v>
      </c>
      <c r="AR77" s="282">
        <v>0</v>
      </c>
      <c r="AS77" s="282">
        <v>0</v>
      </c>
      <c r="AT77" s="283">
        <f t="shared" si="28"/>
        <v>0</v>
      </c>
      <c r="AU77" s="256"/>
      <c r="AV77" s="70"/>
      <c r="AW77" s="37" t="s">
        <v>484</v>
      </c>
      <c r="AX77" s="71"/>
      <c r="AY77" s="43">
        <f t="shared" si="40"/>
        <v>0</v>
      </c>
      <c r="AZ77" s="43"/>
      <c r="BA77" s="115"/>
      <c r="BB77" s="292">
        <f t="shared" si="39"/>
        <v>67</v>
      </c>
      <c r="BC77" s="319" t="s">
        <v>742</v>
      </c>
      <c r="BD77" s="279" t="s">
        <v>41</v>
      </c>
      <c r="BE77" s="279">
        <v>3</v>
      </c>
      <c r="BF77" s="289" t="s">
        <v>743</v>
      </c>
      <c r="BG77" s="290" t="s">
        <v>744</v>
      </c>
      <c r="BH77" s="290" t="s">
        <v>745</v>
      </c>
      <c r="BI77" s="290" t="s">
        <v>746</v>
      </c>
      <c r="BJ77" s="291" t="s">
        <v>747</v>
      </c>
      <c r="BL77" s="380"/>
      <c r="BM77" s="276">
        <f t="shared" si="41"/>
        <v>0</v>
      </c>
      <c r="BN77" s="8"/>
      <c r="BO77" s="276">
        <f xml:space="preserve"> IF( OR( $C$77 = $DC$77, $C$77 =""), 0, IF( ISNUMBER( G77 ), 0, 1 ))</f>
        <v>0</v>
      </c>
      <c r="BP77" s="276">
        <f xml:space="preserve"> IF( OR( $C$77 = $DC$77, $C$77 =""), 0, IF( ISNUMBER( H77 ), 0, 1 ))</f>
        <v>0</v>
      </c>
      <c r="BQ77" s="276">
        <f xml:space="preserve"> IF( OR( $C$77 = $DC$77, $C$77 =""), 0, IF( ISNUMBER( I77 ), 0, 1 ))</f>
        <v>0</v>
      </c>
      <c r="BR77" s="276">
        <f xml:space="preserve"> IF( OR( $C$77 = $DC$77, $C$77 =""), 0, IF( ISNUMBER( J77 ), 0, 1 ))</f>
        <v>0</v>
      </c>
      <c r="BS77" s="115"/>
      <c r="BT77" s="276">
        <f xml:space="preserve"> IF( OR( $C$77 = $DC$77, $C$77 =""), 0, IF( ISNUMBER( L77 ), 0, 1 ))</f>
        <v>0</v>
      </c>
      <c r="BU77" s="276">
        <f xml:space="preserve"> IF( OR( $C$77 = $DC$77, $C$77 =""), 0, IF( ISNUMBER( M77 ), 0, 1 ))</f>
        <v>0</v>
      </c>
      <c r="BV77" s="276">
        <f xml:space="preserve"> IF( OR( $C$77 = $DC$77, $C$77 =""), 0, IF( ISNUMBER( N77 ), 0, 1 ))</f>
        <v>0</v>
      </c>
      <c r="BW77" s="276">
        <f xml:space="preserve"> IF( OR( $C$77 = $DC$77, $C$77 =""), 0, IF( ISNUMBER( O77 ), 0, 1 ))</f>
        <v>0</v>
      </c>
      <c r="BX77" s="115"/>
      <c r="BY77" s="276">
        <f xml:space="preserve"> IF( OR( $C$77 = $DC$77, $C$77 =""), 0, IF( ISNUMBER( Q77 ), 0, 1 ))</f>
        <v>0</v>
      </c>
      <c r="BZ77" s="276">
        <f xml:space="preserve"> IF( OR( $C$77 = $DC$77, $C$77 =""), 0, IF( ISNUMBER( R77 ), 0, 1 ))</f>
        <v>0</v>
      </c>
      <c r="CA77" s="276">
        <f xml:space="preserve"> IF( OR( $C$77 = $DC$77, $C$77 =""), 0, IF( ISNUMBER( S77 ), 0, 1 ))</f>
        <v>0</v>
      </c>
      <c r="CB77" s="276">
        <f xml:space="preserve"> IF( OR( $C$77 = $DC$77, $C$77 =""), 0, IF( ISNUMBER( T77 ), 0, 1 ))</f>
        <v>0</v>
      </c>
      <c r="CC77" s="115"/>
      <c r="CD77" s="276">
        <f xml:space="preserve"> IF( OR( $C$77 = $DC$77, $C$77 =""), 0, IF( ISNUMBER( V77 ), 0, 1 ))</f>
        <v>0</v>
      </c>
      <c r="CE77" s="276">
        <f xml:space="preserve"> IF( OR( $C$77 = $DC$77, $C$77 =""), 0, IF( ISNUMBER( W77 ), 0, 1 ))</f>
        <v>0</v>
      </c>
      <c r="CF77" s="276">
        <f xml:space="preserve"> IF( OR( $C$77 = $DC$77, $C$77 =""), 0, IF( ISNUMBER( X77 ), 0, 1 ))</f>
        <v>0</v>
      </c>
      <c r="CG77" s="276">
        <f xml:space="preserve"> IF( OR( $C$77 = $DC$77, $C$77 =""), 0, IF( ISNUMBER( Y77 ), 0, 1 ))</f>
        <v>0</v>
      </c>
      <c r="CH77" s="115"/>
      <c r="CI77" s="276">
        <f xml:space="preserve"> IF( OR( $C$77 = $DC$77, $C$77 =""), 0, IF( ISNUMBER( AA77 ), 0, 1 ))</f>
        <v>0</v>
      </c>
      <c r="CJ77" s="276">
        <f xml:space="preserve"> IF( OR( $C$77 = $DC$77, $C$77 =""), 0, IF( ISNUMBER( AB77 ), 0, 1 ))</f>
        <v>0</v>
      </c>
      <c r="CK77" s="276">
        <f xml:space="preserve"> IF( OR( $C$77 = $DC$77, $C$77 =""), 0, IF( ISNUMBER( AC77 ), 0, 1 ))</f>
        <v>0</v>
      </c>
      <c r="CL77" s="276">
        <f xml:space="preserve"> IF( OR( $C$77 = $DC$77, $C$77 =""), 0, IF( ISNUMBER( AD77 ), 0, 1 ))</f>
        <v>0</v>
      </c>
      <c r="CM77" s="115"/>
      <c r="CN77" s="276">
        <f xml:space="preserve"> IF( OR( $C$77 = $DC$77, $C$77 =""), 0, IF( ISNUMBER( AF77 ), 0, 1 ))</f>
        <v>0</v>
      </c>
      <c r="CO77" s="276">
        <f xml:space="preserve"> IF( OR( $C$77 = $DC$77, $C$77 =""), 0, IF( ISNUMBER( AG77 ), 0, 1 ))</f>
        <v>0</v>
      </c>
      <c r="CP77" s="276">
        <f xml:space="preserve"> IF( OR( $C$77 = $DC$77, $C$77 =""), 0, IF( ISNUMBER( AH77 ), 0, 1 ))</f>
        <v>0</v>
      </c>
      <c r="CQ77" s="276">
        <f xml:space="preserve"> IF( OR( $C$77 = $DC$77, $C$77 =""), 0, IF( ISNUMBER( AI77 ), 0, 1 ))</f>
        <v>0</v>
      </c>
      <c r="CR77" s="115"/>
      <c r="CS77" s="276">
        <f xml:space="preserve"> IF( OR( $C$77 = $DC$77, $C$77 =""), 0, IF( ISNUMBER( AK77 ), 0, 1 ))</f>
        <v>0</v>
      </c>
      <c r="CT77" s="276">
        <f xml:space="preserve"> IF( OR( $C$77 = $DC$77, $C$77 =""), 0, IF( ISNUMBER( AL77 ), 0, 1 ))</f>
        <v>0</v>
      </c>
      <c r="CU77" s="276">
        <f xml:space="preserve"> IF( OR( $C$77 = $DC$77, $C$77 =""), 0, IF( ISNUMBER( AM77 ), 0, 1 ))</f>
        <v>0</v>
      </c>
      <c r="CV77" s="276">
        <f xml:space="preserve"> IF( OR( $C$77 = $DC$77, $C$77 =""), 0, IF( ISNUMBER( AN77 ), 0, 1 ))</f>
        <v>0</v>
      </c>
      <c r="CW77" s="115"/>
      <c r="CX77" s="276">
        <f xml:space="preserve"> IF( OR( $C$77 = $DC$77, $C$77 =""), 0, IF( ISNUMBER( AP77 ), 0, 1 ))</f>
        <v>0</v>
      </c>
      <c r="CY77" s="276">
        <f xml:space="preserve"> IF( OR( $C$77 = $DC$77, $C$77 =""), 0, IF( ISNUMBER( AQ77 ), 0, 1 ))</f>
        <v>0</v>
      </c>
      <c r="CZ77" s="276">
        <f xml:space="preserve"> IF( OR( $C$77 = $DC$77, $C$77 =""), 0, IF( ISNUMBER( AR77 ), 0, 1 ))</f>
        <v>0</v>
      </c>
      <c r="DA77" s="276">
        <f xml:space="preserve"> IF( OR( $C$77 = $DC$77, $C$77 =""), 0, IF( ISNUMBER( AS77 ), 0, 1 ))</f>
        <v>0</v>
      </c>
      <c r="DB77" s="165"/>
      <c r="DC77" s="165" t="s">
        <v>741</v>
      </c>
    </row>
    <row r="78" spans="2:109" ht="14.25" customHeight="1" x14ac:dyDescent="0.25">
      <c r="B78" s="292">
        <f t="shared" si="38"/>
        <v>68</v>
      </c>
      <c r="C78" s="321" t="s">
        <v>748</v>
      </c>
      <c r="D78" s="371"/>
      <c r="E78" s="279" t="s">
        <v>41</v>
      </c>
      <c r="F78" s="279">
        <v>3</v>
      </c>
      <c r="G78" s="281">
        <v>0</v>
      </c>
      <c r="H78" s="282">
        <v>0</v>
      </c>
      <c r="I78" s="282">
        <v>0</v>
      </c>
      <c r="J78" s="282">
        <v>0</v>
      </c>
      <c r="K78" s="283">
        <f t="shared" si="21"/>
        <v>0</v>
      </c>
      <c r="L78" s="281">
        <v>0</v>
      </c>
      <c r="M78" s="282">
        <v>0</v>
      </c>
      <c r="N78" s="282">
        <v>0</v>
      </c>
      <c r="O78" s="282">
        <v>0</v>
      </c>
      <c r="P78" s="283">
        <f t="shared" si="22"/>
        <v>0</v>
      </c>
      <c r="Q78" s="281">
        <v>0</v>
      </c>
      <c r="R78" s="282">
        <v>0</v>
      </c>
      <c r="S78" s="282">
        <v>0</v>
      </c>
      <c r="T78" s="282">
        <v>0</v>
      </c>
      <c r="U78" s="283">
        <f t="shared" si="23"/>
        <v>0</v>
      </c>
      <c r="V78" s="281">
        <v>0</v>
      </c>
      <c r="W78" s="282">
        <v>0</v>
      </c>
      <c r="X78" s="282">
        <v>0</v>
      </c>
      <c r="Y78" s="282">
        <v>0</v>
      </c>
      <c r="Z78" s="283">
        <f t="shared" si="24"/>
        <v>0</v>
      </c>
      <c r="AA78" s="281">
        <v>0</v>
      </c>
      <c r="AB78" s="282">
        <v>0</v>
      </c>
      <c r="AC78" s="282">
        <v>0</v>
      </c>
      <c r="AD78" s="282">
        <v>0</v>
      </c>
      <c r="AE78" s="283">
        <f t="shared" si="25"/>
        <v>0</v>
      </c>
      <c r="AF78" s="281">
        <v>0</v>
      </c>
      <c r="AG78" s="282">
        <v>0</v>
      </c>
      <c r="AH78" s="282">
        <v>0</v>
      </c>
      <c r="AI78" s="282">
        <v>0</v>
      </c>
      <c r="AJ78" s="283">
        <f t="shared" si="26"/>
        <v>0</v>
      </c>
      <c r="AK78" s="281">
        <v>0</v>
      </c>
      <c r="AL78" s="282">
        <v>0</v>
      </c>
      <c r="AM78" s="282">
        <v>0</v>
      </c>
      <c r="AN78" s="282">
        <v>0</v>
      </c>
      <c r="AO78" s="283">
        <f t="shared" si="27"/>
        <v>0</v>
      </c>
      <c r="AP78" s="281">
        <v>0</v>
      </c>
      <c r="AQ78" s="282">
        <v>0</v>
      </c>
      <c r="AR78" s="282">
        <v>0</v>
      </c>
      <c r="AS78" s="282">
        <v>0</v>
      </c>
      <c r="AT78" s="283">
        <f t="shared" si="28"/>
        <v>0</v>
      </c>
      <c r="AU78" s="256"/>
      <c r="AV78" s="70"/>
      <c r="AW78" s="37" t="s">
        <v>484</v>
      </c>
      <c r="AX78" s="71"/>
      <c r="AY78" s="43">
        <f t="shared" si="40"/>
        <v>0</v>
      </c>
      <c r="AZ78" s="43"/>
      <c r="BA78" s="115"/>
      <c r="BB78" s="292">
        <f t="shared" si="39"/>
        <v>68</v>
      </c>
      <c r="BC78" s="319" t="s">
        <v>749</v>
      </c>
      <c r="BD78" s="279" t="s">
        <v>41</v>
      </c>
      <c r="BE78" s="279">
        <v>3</v>
      </c>
      <c r="BF78" s="289" t="s">
        <v>750</v>
      </c>
      <c r="BG78" s="290" t="s">
        <v>751</v>
      </c>
      <c r="BH78" s="290" t="s">
        <v>752</v>
      </c>
      <c r="BI78" s="290" t="s">
        <v>753</v>
      </c>
      <c r="BJ78" s="291" t="s">
        <v>754</v>
      </c>
      <c r="BL78" s="380"/>
      <c r="BM78" s="276">
        <f t="shared" si="41"/>
        <v>0</v>
      </c>
      <c r="BN78" s="8"/>
      <c r="BO78" s="276">
        <f xml:space="preserve"> IF( OR( $C$78 = $DC$78, $C$78 =""), 0, IF( ISNUMBER( G78 ), 0, 1 ))</f>
        <v>0</v>
      </c>
      <c r="BP78" s="276">
        <f xml:space="preserve"> IF( OR( $C$78 = $DC$78, $C$78 =""), 0, IF( ISNUMBER( H78 ), 0, 1 ))</f>
        <v>0</v>
      </c>
      <c r="BQ78" s="276">
        <f xml:space="preserve"> IF( OR( $C$78 = $DC$78, $C$78 =""), 0, IF( ISNUMBER( I78 ), 0, 1 ))</f>
        <v>0</v>
      </c>
      <c r="BR78" s="276">
        <f xml:space="preserve"> IF( OR( $C$78 = $DC$78, $C$78 =""), 0, IF( ISNUMBER( J78 ), 0, 1 ))</f>
        <v>0</v>
      </c>
      <c r="BS78" s="115"/>
      <c r="BT78" s="276">
        <f xml:space="preserve"> IF( OR( $C$78 = $DC$78, $C$78 =""), 0, IF( ISNUMBER( L78 ), 0, 1 ))</f>
        <v>0</v>
      </c>
      <c r="BU78" s="276">
        <f xml:space="preserve"> IF( OR( $C$78 = $DC$78, $C$78 =""), 0, IF( ISNUMBER( M78 ), 0, 1 ))</f>
        <v>0</v>
      </c>
      <c r="BV78" s="276">
        <f xml:space="preserve"> IF( OR( $C$78 = $DC$78, $C$78 =""), 0, IF( ISNUMBER( N78 ), 0, 1 ))</f>
        <v>0</v>
      </c>
      <c r="BW78" s="276">
        <f xml:space="preserve"> IF( OR( $C$78 = $DC$78, $C$78 =""), 0, IF( ISNUMBER( O78 ), 0, 1 ))</f>
        <v>0</v>
      </c>
      <c r="BX78" s="115"/>
      <c r="BY78" s="276">
        <f xml:space="preserve"> IF( OR( $C$78 = $DC$78, $C$78 =""), 0, IF( ISNUMBER( Q78 ), 0, 1 ))</f>
        <v>0</v>
      </c>
      <c r="BZ78" s="276">
        <f xml:space="preserve"> IF( OR( $C$78 = $DC$78, $C$78 =""), 0, IF( ISNUMBER( R78 ), 0, 1 ))</f>
        <v>0</v>
      </c>
      <c r="CA78" s="276">
        <f xml:space="preserve"> IF( OR( $C$78 = $DC$78, $C$78 =""), 0, IF( ISNUMBER( S78 ), 0, 1 ))</f>
        <v>0</v>
      </c>
      <c r="CB78" s="276">
        <f xml:space="preserve"> IF( OR( $C$78 = $DC$78, $C$78 =""), 0, IF( ISNUMBER( T78 ), 0, 1 ))</f>
        <v>0</v>
      </c>
      <c r="CC78" s="115"/>
      <c r="CD78" s="276">
        <f xml:space="preserve"> IF( OR( $C$78 = $DC$78, $C$78 =""), 0, IF( ISNUMBER( V78 ), 0, 1 ))</f>
        <v>0</v>
      </c>
      <c r="CE78" s="276">
        <f xml:space="preserve"> IF( OR( $C$78 = $DC$78, $C$78 =""), 0, IF( ISNUMBER( W78 ), 0, 1 ))</f>
        <v>0</v>
      </c>
      <c r="CF78" s="276">
        <f xml:space="preserve"> IF( OR( $C$78 = $DC$78, $C$78 =""), 0, IF( ISNUMBER( X78 ), 0, 1 ))</f>
        <v>0</v>
      </c>
      <c r="CG78" s="276">
        <f xml:space="preserve"> IF( OR( $C$78 = $DC$78, $C$78 =""), 0, IF( ISNUMBER( Y78 ), 0, 1 ))</f>
        <v>0</v>
      </c>
      <c r="CH78" s="115"/>
      <c r="CI78" s="276">
        <f xml:space="preserve"> IF( OR( $C$78 = $DC$78, $C$78 =""), 0, IF( ISNUMBER( AA78 ), 0, 1 ))</f>
        <v>0</v>
      </c>
      <c r="CJ78" s="276">
        <f xml:space="preserve"> IF( OR( $C$78 = $DC$78, $C$78 =""), 0, IF( ISNUMBER( AB78 ), 0, 1 ))</f>
        <v>0</v>
      </c>
      <c r="CK78" s="276">
        <f xml:space="preserve"> IF( OR( $C$78 = $DC$78, $C$78 =""), 0, IF( ISNUMBER( AC78 ), 0, 1 ))</f>
        <v>0</v>
      </c>
      <c r="CL78" s="276">
        <f xml:space="preserve"> IF( OR( $C$78 = $DC$78, $C$78 =""), 0, IF( ISNUMBER( AD78 ), 0, 1 ))</f>
        <v>0</v>
      </c>
      <c r="CM78" s="115"/>
      <c r="CN78" s="276">
        <f xml:space="preserve"> IF( OR( $C$78 = $DC$78, $C$78 =""), 0, IF( ISNUMBER( AF78 ), 0, 1 ))</f>
        <v>0</v>
      </c>
      <c r="CO78" s="276">
        <f xml:space="preserve"> IF( OR( $C$78 = $DC$78, $C$78 =""), 0, IF( ISNUMBER( AG78 ), 0, 1 ))</f>
        <v>0</v>
      </c>
      <c r="CP78" s="276">
        <f xml:space="preserve"> IF( OR( $C$78 = $DC$78, $C$78 =""), 0, IF( ISNUMBER( AH78 ), 0, 1 ))</f>
        <v>0</v>
      </c>
      <c r="CQ78" s="276">
        <f xml:space="preserve"> IF( OR( $C$78 = $DC$78, $C$78 =""), 0, IF( ISNUMBER( AI78 ), 0, 1 ))</f>
        <v>0</v>
      </c>
      <c r="CR78" s="115"/>
      <c r="CS78" s="276">
        <f xml:space="preserve"> IF( OR( $C$78 = $DC$78, $C$78 =""), 0, IF( ISNUMBER( AK78 ), 0, 1 ))</f>
        <v>0</v>
      </c>
      <c r="CT78" s="276">
        <f xml:space="preserve"> IF( OR( $C$78 = $DC$78, $C$78 =""), 0, IF( ISNUMBER( AL78 ), 0, 1 ))</f>
        <v>0</v>
      </c>
      <c r="CU78" s="276">
        <f xml:space="preserve"> IF( OR( $C$78 = $DC$78, $C$78 =""), 0, IF( ISNUMBER( AM78 ), 0, 1 ))</f>
        <v>0</v>
      </c>
      <c r="CV78" s="276">
        <f xml:space="preserve"> IF( OR( $C$78 = $DC$78, $C$78 =""), 0, IF( ISNUMBER( AN78 ), 0, 1 ))</f>
        <v>0</v>
      </c>
      <c r="CW78" s="115"/>
      <c r="CX78" s="276">
        <f xml:space="preserve"> IF( OR( $C$78 = $DC$78, $C$78 =""), 0, IF( ISNUMBER( AP78 ), 0, 1 ))</f>
        <v>0</v>
      </c>
      <c r="CY78" s="276">
        <f xml:space="preserve"> IF( OR( $C$78 = $DC$78, $C$78 =""), 0, IF( ISNUMBER( AQ78 ), 0, 1 ))</f>
        <v>0</v>
      </c>
      <c r="CZ78" s="276">
        <f xml:space="preserve"> IF( OR( $C$78 = $DC$78, $C$78 =""), 0, IF( ISNUMBER( AR78 ), 0, 1 ))</f>
        <v>0</v>
      </c>
      <c r="DA78" s="276">
        <f xml:space="preserve"> IF( OR( $C$78 = $DC$78, $C$78 =""), 0, IF( ISNUMBER( AS78 ), 0, 1 ))</f>
        <v>0</v>
      </c>
      <c r="DB78" s="165"/>
      <c r="DC78" s="165" t="s">
        <v>748</v>
      </c>
    </row>
    <row r="79" spans="2:109" ht="14.25" customHeight="1" x14ac:dyDescent="0.25">
      <c r="B79" s="292">
        <f t="shared" si="38"/>
        <v>69</v>
      </c>
      <c r="C79" s="321" t="s">
        <v>755</v>
      </c>
      <c r="D79" s="371"/>
      <c r="E79" s="279" t="s">
        <v>41</v>
      </c>
      <c r="F79" s="279">
        <v>3</v>
      </c>
      <c r="G79" s="281">
        <v>0</v>
      </c>
      <c r="H79" s="282">
        <v>0</v>
      </c>
      <c r="I79" s="282">
        <v>0</v>
      </c>
      <c r="J79" s="282">
        <v>0</v>
      </c>
      <c r="K79" s="283">
        <f t="shared" si="21"/>
        <v>0</v>
      </c>
      <c r="L79" s="281">
        <v>0</v>
      </c>
      <c r="M79" s="282">
        <v>0</v>
      </c>
      <c r="N79" s="282">
        <v>0</v>
      </c>
      <c r="O79" s="282">
        <v>0</v>
      </c>
      <c r="P79" s="283">
        <f t="shared" si="22"/>
        <v>0</v>
      </c>
      <c r="Q79" s="281">
        <v>0</v>
      </c>
      <c r="R79" s="282">
        <v>0</v>
      </c>
      <c r="S79" s="282">
        <v>0</v>
      </c>
      <c r="T79" s="282">
        <v>0</v>
      </c>
      <c r="U79" s="283">
        <f t="shared" si="23"/>
        <v>0</v>
      </c>
      <c r="V79" s="281">
        <v>0</v>
      </c>
      <c r="W79" s="282">
        <v>0</v>
      </c>
      <c r="X79" s="282">
        <v>0</v>
      </c>
      <c r="Y79" s="282">
        <v>0</v>
      </c>
      <c r="Z79" s="283">
        <f t="shared" si="24"/>
        <v>0</v>
      </c>
      <c r="AA79" s="281">
        <v>0</v>
      </c>
      <c r="AB79" s="282">
        <v>0</v>
      </c>
      <c r="AC79" s="282">
        <v>0</v>
      </c>
      <c r="AD79" s="282">
        <v>0</v>
      </c>
      <c r="AE79" s="283">
        <f t="shared" si="25"/>
        <v>0</v>
      </c>
      <c r="AF79" s="281">
        <v>0</v>
      </c>
      <c r="AG79" s="282">
        <v>0</v>
      </c>
      <c r="AH79" s="282">
        <v>0</v>
      </c>
      <c r="AI79" s="282">
        <v>0</v>
      </c>
      <c r="AJ79" s="283">
        <f t="shared" si="26"/>
        <v>0</v>
      </c>
      <c r="AK79" s="281">
        <v>0</v>
      </c>
      <c r="AL79" s="282">
        <v>0</v>
      </c>
      <c r="AM79" s="282">
        <v>0</v>
      </c>
      <c r="AN79" s="282">
        <v>0</v>
      </c>
      <c r="AO79" s="283">
        <f t="shared" si="27"/>
        <v>0</v>
      </c>
      <c r="AP79" s="281">
        <v>0</v>
      </c>
      <c r="AQ79" s="282">
        <v>0</v>
      </c>
      <c r="AR79" s="282">
        <v>0</v>
      </c>
      <c r="AS79" s="282">
        <v>0</v>
      </c>
      <c r="AT79" s="283">
        <f t="shared" si="28"/>
        <v>0</v>
      </c>
      <c r="AU79" s="256"/>
      <c r="AV79" s="70"/>
      <c r="AW79" s="37" t="s">
        <v>484</v>
      </c>
      <c r="AX79" s="71"/>
      <c r="AY79" s="43">
        <f t="shared" si="40"/>
        <v>0</v>
      </c>
      <c r="AZ79" s="43"/>
      <c r="BA79" s="115"/>
      <c r="BB79" s="292">
        <f t="shared" si="39"/>
        <v>69</v>
      </c>
      <c r="BC79" s="319" t="s">
        <v>756</v>
      </c>
      <c r="BD79" s="279" t="s">
        <v>41</v>
      </c>
      <c r="BE79" s="279">
        <v>3</v>
      </c>
      <c r="BF79" s="289" t="s">
        <v>757</v>
      </c>
      <c r="BG79" s="290" t="s">
        <v>758</v>
      </c>
      <c r="BH79" s="290" t="s">
        <v>759</v>
      </c>
      <c r="BI79" s="290" t="s">
        <v>760</v>
      </c>
      <c r="BJ79" s="291" t="s">
        <v>761</v>
      </c>
      <c r="BL79" s="380"/>
      <c r="BM79" s="276">
        <f t="shared" si="41"/>
        <v>0</v>
      </c>
      <c r="BN79" s="8"/>
      <c r="BO79" s="276">
        <f xml:space="preserve"> IF( OR( $C$79 = $DC$79, $C$79 =""), 0, IF( ISNUMBER( G79 ), 0, 1 ))</f>
        <v>0</v>
      </c>
      <c r="BP79" s="276">
        <f xml:space="preserve"> IF( OR( $C$79 = $DC$79, $C$79 =""), 0, IF( ISNUMBER( H79 ), 0, 1 ))</f>
        <v>0</v>
      </c>
      <c r="BQ79" s="276">
        <f xml:space="preserve"> IF( OR( $C$79 = $DC$79, $C$79 =""), 0, IF( ISNUMBER( I79 ), 0, 1 ))</f>
        <v>0</v>
      </c>
      <c r="BR79" s="276">
        <f xml:space="preserve"> IF( OR( $C$79 = $DC$79, $C$79 =""), 0, IF( ISNUMBER( J79 ), 0, 1 ))</f>
        <v>0</v>
      </c>
      <c r="BS79" s="115"/>
      <c r="BT79" s="276">
        <f xml:space="preserve"> IF( OR( $C$79 = $DC$79, $C$79 =""), 0, IF( ISNUMBER( L79 ), 0, 1 ))</f>
        <v>0</v>
      </c>
      <c r="BU79" s="276">
        <f xml:space="preserve"> IF( OR( $C$79 = $DC$79, $C$79 =""), 0, IF( ISNUMBER( M79 ), 0, 1 ))</f>
        <v>0</v>
      </c>
      <c r="BV79" s="276">
        <f xml:space="preserve"> IF( OR( $C$79 = $DC$79, $C$79 =""), 0, IF( ISNUMBER( N79 ), 0, 1 ))</f>
        <v>0</v>
      </c>
      <c r="BW79" s="276">
        <f xml:space="preserve"> IF( OR( $C$79 = $DC$79, $C$79 =""), 0, IF( ISNUMBER( O79 ), 0, 1 ))</f>
        <v>0</v>
      </c>
      <c r="BX79" s="115"/>
      <c r="BY79" s="276">
        <f xml:space="preserve"> IF( OR( $C$79 = $DC$79, $C$79 =""), 0, IF( ISNUMBER( Q79 ), 0, 1 ))</f>
        <v>0</v>
      </c>
      <c r="BZ79" s="276">
        <f xml:space="preserve"> IF( OR( $C$79 = $DC$79, $C$79 =""), 0, IF( ISNUMBER( R79 ), 0, 1 ))</f>
        <v>0</v>
      </c>
      <c r="CA79" s="276">
        <f xml:space="preserve"> IF( OR( $C$79 = $DC$79, $C$79 =""), 0, IF( ISNUMBER( S79 ), 0, 1 ))</f>
        <v>0</v>
      </c>
      <c r="CB79" s="276">
        <f xml:space="preserve"> IF( OR( $C$79 = $DC$79, $C$79 =""), 0, IF( ISNUMBER( T79 ), 0, 1 ))</f>
        <v>0</v>
      </c>
      <c r="CC79" s="115"/>
      <c r="CD79" s="276">
        <f xml:space="preserve"> IF( OR( $C$79 = $DC$79, $C$79 =""), 0, IF( ISNUMBER( V79 ), 0, 1 ))</f>
        <v>0</v>
      </c>
      <c r="CE79" s="276">
        <f xml:space="preserve"> IF( OR( $C$79 = $DC$79, $C$79 =""), 0, IF( ISNUMBER( W79 ), 0, 1 ))</f>
        <v>0</v>
      </c>
      <c r="CF79" s="276">
        <f xml:space="preserve"> IF( OR( $C$79 = $DC$79, $C$79 =""), 0, IF( ISNUMBER( X79 ), 0, 1 ))</f>
        <v>0</v>
      </c>
      <c r="CG79" s="276">
        <f xml:space="preserve"> IF( OR( $C$79 = $DC$79, $C$79 =""), 0, IF( ISNUMBER( Y79 ), 0, 1 ))</f>
        <v>0</v>
      </c>
      <c r="CH79" s="115"/>
      <c r="CI79" s="276">
        <f xml:space="preserve"> IF( OR( $C$79 = $DC$79, $C$79 =""), 0, IF( ISNUMBER( AA79 ), 0, 1 ))</f>
        <v>0</v>
      </c>
      <c r="CJ79" s="276">
        <f xml:space="preserve"> IF( OR( $C$79 = $DC$79, $C$79 =""), 0, IF( ISNUMBER( AB79 ), 0, 1 ))</f>
        <v>0</v>
      </c>
      <c r="CK79" s="276">
        <f xml:space="preserve"> IF( OR( $C$79 = $DC$79, $C$79 =""), 0, IF( ISNUMBER( AC79 ), 0, 1 ))</f>
        <v>0</v>
      </c>
      <c r="CL79" s="276">
        <f xml:space="preserve"> IF( OR( $C$79 = $DC$79, $C$79 =""), 0, IF( ISNUMBER( AD79 ), 0, 1 ))</f>
        <v>0</v>
      </c>
      <c r="CM79" s="115"/>
      <c r="CN79" s="276">
        <f xml:space="preserve"> IF( OR( $C$79 = $DC$79, $C$79 =""), 0, IF( ISNUMBER( AF79 ), 0, 1 ))</f>
        <v>0</v>
      </c>
      <c r="CO79" s="276">
        <f xml:space="preserve"> IF( OR( $C$79 = $DC$79, $C$79 =""), 0, IF( ISNUMBER( AG79 ), 0, 1 ))</f>
        <v>0</v>
      </c>
      <c r="CP79" s="276">
        <f xml:space="preserve"> IF( OR( $C$79 = $DC$79, $C$79 =""), 0, IF( ISNUMBER( AH79 ), 0, 1 ))</f>
        <v>0</v>
      </c>
      <c r="CQ79" s="276">
        <f xml:space="preserve"> IF( OR( $C$79 = $DC$79, $C$79 =""), 0, IF( ISNUMBER( AI79 ), 0, 1 ))</f>
        <v>0</v>
      </c>
      <c r="CR79" s="115"/>
      <c r="CS79" s="276">
        <f xml:space="preserve"> IF( OR( $C$79 = $DC$79, $C$79 =""), 0, IF( ISNUMBER( AK79 ), 0, 1 ))</f>
        <v>0</v>
      </c>
      <c r="CT79" s="276">
        <f xml:space="preserve"> IF( OR( $C$79 = $DC$79, $C$79 =""), 0, IF( ISNUMBER( AL79 ), 0, 1 ))</f>
        <v>0</v>
      </c>
      <c r="CU79" s="276">
        <f xml:space="preserve"> IF( OR( $C$79 = $DC$79, $C$79 =""), 0, IF( ISNUMBER( AM79 ), 0, 1 ))</f>
        <v>0</v>
      </c>
      <c r="CV79" s="276">
        <f xml:space="preserve"> IF( OR( $C$79 = $DC$79, $C$79 =""), 0, IF( ISNUMBER( AN79 ), 0, 1 ))</f>
        <v>0</v>
      </c>
      <c r="CW79" s="115"/>
      <c r="CX79" s="276">
        <f xml:space="preserve"> IF( OR( $C$79 = $DC$79, $C$79 =""), 0, IF( ISNUMBER( AP79 ), 0, 1 ))</f>
        <v>0</v>
      </c>
      <c r="CY79" s="276">
        <f xml:space="preserve"> IF( OR( $C$79 = $DC$79, $C$79 =""), 0, IF( ISNUMBER( AQ79 ), 0, 1 ))</f>
        <v>0</v>
      </c>
      <c r="CZ79" s="276">
        <f xml:space="preserve"> IF( OR( $C$79 = $DC$79, $C$79 =""), 0, IF( ISNUMBER( AR79 ), 0, 1 ))</f>
        <v>0</v>
      </c>
      <c r="DA79" s="276">
        <f xml:space="preserve"> IF( OR( $C$79 = $DC$79, $C$79 =""), 0, IF( ISNUMBER( AS79 ), 0, 1 ))</f>
        <v>0</v>
      </c>
      <c r="DB79" s="165"/>
      <c r="DC79" s="165" t="s">
        <v>755</v>
      </c>
    </row>
    <row r="80" spans="2:109" ht="14.25" customHeight="1" x14ac:dyDescent="0.25">
      <c r="B80" s="278">
        <f t="shared" si="38"/>
        <v>70</v>
      </c>
      <c r="C80" s="321" t="s">
        <v>762</v>
      </c>
      <c r="D80" s="371"/>
      <c r="E80" s="279" t="s">
        <v>41</v>
      </c>
      <c r="F80" s="279">
        <v>3</v>
      </c>
      <c r="G80" s="281">
        <v>0</v>
      </c>
      <c r="H80" s="282">
        <v>0</v>
      </c>
      <c r="I80" s="282">
        <v>0</v>
      </c>
      <c r="J80" s="282">
        <v>0</v>
      </c>
      <c r="K80" s="283">
        <f t="shared" si="21"/>
        <v>0</v>
      </c>
      <c r="L80" s="281">
        <v>0</v>
      </c>
      <c r="M80" s="282">
        <v>0</v>
      </c>
      <c r="N80" s="282">
        <v>0</v>
      </c>
      <c r="O80" s="282">
        <v>0</v>
      </c>
      <c r="P80" s="283">
        <f t="shared" si="22"/>
        <v>0</v>
      </c>
      <c r="Q80" s="281">
        <v>0</v>
      </c>
      <c r="R80" s="282">
        <v>0</v>
      </c>
      <c r="S80" s="282">
        <v>0</v>
      </c>
      <c r="T80" s="282">
        <v>0</v>
      </c>
      <c r="U80" s="283">
        <f t="shared" si="23"/>
        <v>0</v>
      </c>
      <c r="V80" s="281">
        <v>0</v>
      </c>
      <c r="W80" s="282">
        <v>0</v>
      </c>
      <c r="X80" s="282">
        <v>0</v>
      </c>
      <c r="Y80" s="282">
        <v>0</v>
      </c>
      <c r="Z80" s="283">
        <f t="shared" si="24"/>
        <v>0</v>
      </c>
      <c r="AA80" s="281">
        <v>0</v>
      </c>
      <c r="AB80" s="282">
        <v>0</v>
      </c>
      <c r="AC80" s="282">
        <v>0</v>
      </c>
      <c r="AD80" s="282">
        <v>0</v>
      </c>
      <c r="AE80" s="283">
        <f t="shared" si="25"/>
        <v>0</v>
      </c>
      <c r="AF80" s="281">
        <v>0</v>
      </c>
      <c r="AG80" s="282">
        <v>0</v>
      </c>
      <c r="AH80" s="282">
        <v>0</v>
      </c>
      <c r="AI80" s="282">
        <v>0</v>
      </c>
      <c r="AJ80" s="283">
        <f t="shared" si="26"/>
        <v>0</v>
      </c>
      <c r="AK80" s="281">
        <v>0</v>
      </c>
      <c r="AL80" s="282">
        <v>0</v>
      </c>
      <c r="AM80" s="282">
        <v>0</v>
      </c>
      <c r="AN80" s="282">
        <v>0</v>
      </c>
      <c r="AO80" s="283">
        <f t="shared" si="27"/>
        <v>0</v>
      </c>
      <c r="AP80" s="281">
        <v>0</v>
      </c>
      <c r="AQ80" s="282">
        <v>0</v>
      </c>
      <c r="AR80" s="282">
        <v>0</v>
      </c>
      <c r="AS80" s="282">
        <v>0</v>
      </c>
      <c r="AT80" s="283">
        <f t="shared" si="28"/>
        <v>0</v>
      </c>
      <c r="AU80" s="256"/>
      <c r="AV80" s="70"/>
      <c r="AW80" s="37" t="s">
        <v>484</v>
      </c>
      <c r="AX80" s="71"/>
      <c r="AY80" s="43">
        <f t="shared" si="40"/>
        <v>0</v>
      </c>
      <c r="AZ80" s="43"/>
      <c r="BA80" s="115"/>
      <c r="BB80" s="278">
        <f t="shared" si="39"/>
        <v>70</v>
      </c>
      <c r="BC80" s="319" t="s">
        <v>763</v>
      </c>
      <c r="BD80" s="279" t="s">
        <v>41</v>
      </c>
      <c r="BE80" s="279">
        <v>3</v>
      </c>
      <c r="BF80" s="289" t="s">
        <v>764</v>
      </c>
      <c r="BG80" s="290" t="s">
        <v>765</v>
      </c>
      <c r="BH80" s="290" t="s">
        <v>766</v>
      </c>
      <c r="BI80" s="290" t="s">
        <v>767</v>
      </c>
      <c r="BJ80" s="291" t="s">
        <v>768</v>
      </c>
      <c r="BL80" s="380"/>
      <c r="BM80" s="276">
        <f t="shared" si="41"/>
        <v>0</v>
      </c>
      <c r="BN80" s="8"/>
      <c r="BO80" s="276">
        <f xml:space="preserve"> IF( OR( $C$80 = $DC$80, $C$80 =""), 0, IF( ISNUMBER( G80 ), 0, 1 ))</f>
        <v>0</v>
      </c>
      <c r="BP80" s="276">
        <f xml:space="preserve"> IF( OR( $C$80 = $DC$80, $C$80 =""), 0, IF( ISNUMBER( H80 ), 0, 1 ))</f>
        <v>0</v>
      </c>
      <c r="BQ80" s="276">
        <f xml:space="preserve"> IF( OR( $C$80 = $DC$80, $C$80 =""), 0, IF( ISNUMBER( I80 ), 0, 1 ))</f>
        <v>0</v>
      </c>
      <c r="BR80" s="276">
        <f xml:space="preserve"> IF( OR( $C$80 = $DC$80, $C$80 =""), 0, IF( ISNUMBER( J80 ), 0, 1 ))</f>
        <v>0</v>
      </c>
      <c r="BS80" s="115"/>
      <c r="BT80" s="276">
        <f xml:space="preserve"> IF( OR( $C$80 = $DC$80, $C$80 =""), 0, IF( ISNUMBER( L80 ), 0, 1 ))</f>
        <v>0</v>
      </c>
      <c r="BU80" s="276">
        <f xml:space="preserve"> IF( OR( $C$80 = $DC$80, $C$80 =""), 0, IF( ISNUMBER( M80 ), 0, 1 ))</f>
        <v>0</v>
      </c>
      <c r="BV80" s="276">
        <f xml:space="preserve"> IF( OR( $C$80 = $DC$80, $C$80 =""), 0, IF( ISNUMBER( N80 ), 0, 1 ))</f>
        <v>0</v>
      </c>
      <c r="BW80" s="276">
        <f xml:space="preserve"> IF( OR( $C$80 = $DC$80, $C$80 =""), 0, IF( ISNUMBER( O80 ), 0, 1 ))</f>
        <v>0</v>
      </c>
      <c r="BX80" s="115"/>
      <c r="BY80" s="276">
        <f xml:space="preserve"> IF( OR( $C$80 = $DC$80, $C$80 =""), 0, IF( ISNUMBER( Q80 ), 0, 1 ))</f>
        <v>0</v>
      </c>
      <c r="BZ80" s="276">
        <f xml:space="preserve"> IF( OR( $C$80 = $DC$80, $C$80 =""), 0, IF( ISNUMBER( R80 ), 0, 1 ))</f>
        <v>0</v>
      </c>
      <c r="CA80" s="276">
        <f xml:space="preserve"> IF( OR( $C$80 = $DC$80, $C$80 =""), 0, IF( ISNUMBER( S80 ), 0, 1 ))</f>
        <v>0</v>
      </c>
      <c r="CB80" s="276">
        <f xml:space="preserve"> IF( OR( $C$80 = $DC$80, $C$80 =""), 0, IF( ISNUMBER( T80 ), 0, 1 ))</f>
        <v>0</v>
      </c>
      <c r="CC80" s="115"/>
      <c r="CD80" s="276">
        <f xml:space="preserve"> IF( OR( $C$80 = $DC$80, $C$80 =""), 0, IF( ISNUMBER( V80 ), 0, 1 ))</f>
        <v>0</v>
      </c>
      <c r="CE80" s="276">
        <f xml:space="preserve"> IF( OR( $C$80 = $DC$80, $C$80 =""), 0, IF( ISNUMBER( W80 ), 0, 1 ))</f>
        <v>0</v>
      </c>
      <c r="CF80" s="276">
        <f xml:space="preserve"> IF( OR( $C$80 = $DC$80, $C$80 =""), 0, IF( ISNUMBER( X80 ), 0, 1 ))</f>
        <v>0</v>
      </c>
      <c r="CG80" s="276">
        <f xml:space="preserve"> IF( OR( $C$80 = $DC$80, $C$80 =""), 0, IF( ISNUMBER( Y80 ), 0, 1 ))</f>
        <v>0</v>
      </c>
      <c r="CH80" s="115"/>
      <c r="CI80" s="276">
        <f xml:space="preserve"> IF( OR( $C$80 = $DC$80, $C$80 =""), 0, IF( ISNUMBER( AA80 ), 0, 1 ))</f>
        <v>0</v>
      </c>
      <c r="CJ80" s="276">
        <f xml:space="preserve"> IF( OR( $C$80 = $DC$80, $C$80 =""), 0, IF( ISNUMBER( AB80 ), 0, 1 ))</f>
        <v>0</v>
      </c>
      <c r="CK80" s="276">
        <f xml:space="preserve"> IF( OR( $C$80 = $DC$80, $C$80 =""), 0, IF( ISNUMBER( AC80 ), 0, 1 ))</f>
        <v>0</v>
      </c>
      <c r="CL80" s="276">
        <f xml:space="preserve"> IF( OR( $C$80 = $DC$80, $C$80 =""), 0, IF( ISNUMBER( AD80 ), 0, 1 ))</f>
        <v>0</v>
      </c>
      <c r="CM80" s="115"/>
      <c r="CN80" s="276">
        <f xml:space="preserve"> IF( OR( $C$80 = $DC$80, $C$80 =""), 0, IF( ISNUMBER( AF80 ), 0, 1 ))</f>
        <v>0</v>
      </c>
      <c r="CO80" s="276">
        <f xml:space="preserve"> IF( OR( $C$80 = $DC$80, $C$80 =""), 0, IF( ISNUMBER( AG80 ), 0, 1 ))</f>
        <v>0</v>
      </c>
      <c r="CP80" s="276">
        <f xml:space="preserve"> IF( OR( $C$80 = $DC$80, $C$80 =""), 0, IF( ISNUMBER( AH80 ), 0, 1 ))</f>
        <v>0</v>
      </c>
      <c r="CQ80" s="276">
        <f xml:space="preserve"> IF( OR( $C$80 = $DC$80, $C$80 =""), 0, IF( ISNUMBER( AI80 ), 0, 1 ))</f>
        <v>0</v>
      </c>
      <c r="CR80" s="115"/>
      <c r="CS80" s="276">
        <f xml:space="preserve"> IF( OR( $C$80 = $DC$80, $C$80 =""), 0, IF( ISNUMBER( AK80 ), 0, 1 ))</f>
        <v>0</v>
      </c>
      <c r="CT80" s="276">
        <f xml:space="preserve"> IF( OR( $C$80 = $DC$80, $C$80 =""), 0, IF( ISNUMBER( AL80 ), 0, 1 ))</f>
        <v>0</v>
      </c>
      <c r="CU80" s="276">
        <f xml:space="preserve"> IF( OR( $C$80 = $DC$80, $C$80 =""), 0, IF( ISNUMBER( AM80 ), 0, 1 ))</f>
        <v>0</v>
      </c>
      <c r="CV80" s="276">
        <f xml:space="preserve"> IF( OR( $C$80 = $DC$80, $C$80 =""), 0, IF( ISNUMBER( AN80 ), 0, 1 ))</f>
        <v>0</v>
      </c>
      <c r="CW80" s="115"/>
      <c r="CX80" s="276">
        <f xml:space="preserve"> IF( OR( $C$80 = $DC$80, $C$80 =""), 0, IF( ISNUMBER( AP80 ), 0, 1 ))</f>
        <v>0</v>
      </c>
      <c r="CY80" s="276">
        <f xml:space="preserve"> IF( OR( $C$80 = $DC$80, $C$80 =""), 0, IF( ISNUMBER( AQ80 ), 0, 1 ))</f>
        <v>0</v>
      </c>
      <c r="CZ80" s="276">
        <f xml:space="preserve"> IF( OR( $C$80 = $DC$80, $C$80 =""), 0, IF( ISNUMBER( AR80 ), 0, 1 ))</f>
        <v>0</v>
      </c>
      <c r="DA80" s="276">
        <f xml:space="preserve"> IF( OR( $C$80 = $DC$80, $C$80 =""), 0, IF( ISNUMBER( AS80 ), 0, 1 ))</f>
        <v>0</v>
      </c>
      <c r="DB80" s="165"/>
      <c r="DC80" s="165" t="s">
        <v>762</v>
      </c>
    </row>
    <row r="81" spans="2:107" ht="14.25" customHeight="1" x14ac:dyDescent="0.25">
      <c r="B81" s="322">
        <f t="shared" si="38"/>
        <v>71</v>
      </c>
      <c r="C81" s="321" t="s">
        <v>769</v>
      </c>
      <c r="D81" s="381"/>
      <c r="E81" s="301" t="s">
        <v>41</v>
      </c>
      <c r="F81" s="301">
        <v>3</v>
      </c>
      <c r="G81" s="281">
        <v>0</v>
      </c>
      <c r="H81" s="282">
        <v>0</v>
      </c>
      <c r="I81" s="282">
        <v>0</v>
      </c>
      <c r="J81" s="282">
        <v>0</v>
      </c>
      <c r="K81" s="283">
        <f t="shared" si="21"/>
        <v>0</v>
      </c>
      <c r="L81" s="281">
        <v>0</v>
      </c>
      <c r="M81" s="282">
        <v>0</v>
      </c>
      <c r="N81" s="282">
        <v>0</v>
      </c>
      <c r="O81" s="282">
        <v>0</v>
      </c>
      <c r="P81" s="283">
        <f t="shared" si="22"/>
        <v>0</v>
      </c>
      <c r="Q81" s="281">
        <v>0</v>
      </c>
      <c r="R81" s="282">
        <v>0</v>
      </c>
      <c r="S81" s="282">
        <v>0</v>
      </c>
      <c r="T81" s="282">
        <v>0</v>
      </c>
      <c r="U81" s="283">
        <f t="shared" si="23"/>
        <v>0</v>
      </c>
      <c r="V81" s="281">
        <v>0</v>
      </c>
      <c r="W81" s="282">
        <v>0</v>
      </c>
      <c r="X81" s="282">
        <v>0</v>
      </c>
      <c r="Y81" s="282">
        <v>0</v>
      </c>
      <c r="Z81" s="283">
        <f t="shared" si="24"/>
        <v>0</v>
      </c>
      <c r="AA81" s="281">
        <v>0</v>
      </c>
      <c r="AB81" s="282">
        <v>0</v>
      </c>
      <c r="AC81" s="282">
        <v>0</v>
      </c>
      <c r="AD81" s="282">
        <v>0</v>
      </c>
      <c r="AE81" s="283">
        <f t="shared" si="25"/>
        <v>0</v>
      </c>
      <c r="AF81" s="281">
        <v>0</v>
      </c>
      <c r="AG81" s="282">
        <v>0</v>
      </c>
      <c r="AH81" s="282">
        <v>0</v>
      </c>
      <c r="AI81" s="282">
        <v>0</v>
      </c>
      <c r="AJ81" s="283">
        <f t="shared" si="26"/>
        <v>0</v>
      </c>
      <c r="AK81" s="281">
        <v>0</v>
      </c>
      <c r="AL81" s="282">
        <v>0</v>
      </c>
      <c r="AM81" s="282">
        <v>0</v>
      </c>
      <c r="AN81" s="282">
        <v>0</v>
      </c>
      <c r="AO81" s="283">
        <f t="shared" si="27"/>
        <v>0</v>
      </c>
      <c r="AP81" s="281">
        <v>0</v>
      </c>
      <c r="AQ81" s="282">
        <v>0</v>
      </c>
      <c r="AR81" s="282">
        <v>0</v>
      </c>
      <c r="AS81" s="282">
        <v>0</v>
      </c>
      <c r="AT81" s="283">
        <f t="shared" si="28"/>
        <v>0</v>
      </c>
      <c r="AU81" s="256"/>
      <c r="AV81" s="70"/>
      <c r="AW81" s="37" t="s">
        <v>484</v>
      </c>
      <c r="AX81" s="71"/>
      <c r="AY81" s="43">
        <f t="shared" si="40"/>
        <v>0</v>
      </c>
      <c r="AZ81" s="43"/>
      <c r="BA81" s="115"/>
      <c r="BB81" s="322">
        <f t="shared" si="39"/>
        <v>71</v>
      </c>
      <c r="BC81" s="319" t="s">
        <v>770</v>
      </c>
      <c r="BD81" s="301" t="s">
        <v>41</v>
      </c>
      <c r="BE81" s="301">
        <v>3</v>
      </c>
      <c r="BF81" s="289" t="s">
        <v>771</v>
      </c>
      <c r="BG81" s="290" t="s">
        <v>772</v>
      </c>
      <c r="BH81" s="290" t="s">
        <v>773</v>
      </c>
      <c r="BI81" s="290" t="s">
        <v>774</v>
      </c>
      <c r="BJ81" s="291" t="s">
        <v>775</v>
      </c>
      <c r="BL81" s="380"/>
      <c r="BM81" s="276">
        <f t="shared" si="41"/>
        <v>0</v>
      </c>
      <c r="BN81" s="8"/>
      <c r="BO81" s="276">
        <f xml:space="preserve"> IF( OR( $C$81 = $DC$81, $C$81 =""), 0, IF( ISNUMBER( G81 ), 0, 1 ))</f>
        <v>0</v>
      </c>
      <c r="BP81" s="276">
        <f xml:space="preserve"> IF( OR( $C$81 = $DC$81, $C$81 =""), 0, IF( ISNUMBER( H81 ), 0, 1 ))</f>
        <v>0</v>
      </c>
      <c r="BQ81" s="276">
        <f xml:space="preserve"> IF( OR( $C$81 = $DC$81, $C$81 =""), 0, IF( ISNUMBER( I81 ), 0, 1 ))</f>
        <v>0</v>
      </c>
      <c r="BR81" s="276">
        <f xml:space="preserve"> IF( OR( $C$81 = $DC$81, $C$81 =""), 0, IF( ISNUMBER( J81 ), 0, 1 ))</f>
        <v>0</v>
      </c>
      <c r="BS81" s="115"/>
      <c r="BT81" s="276">
        <f xml:space="preserve"> IF( OR( $C$81 = $DC$81, $C$81 =""), 0, IF( ISNUMBER( L81 ), 0, 1 ))</f>
        <v>0</v>
      </c>
      <c r="BU81" s="276">
        <f xml:space="preserve"> IF( OR( $C$81 = $DC$81, $C$81 =""), 0, IF( ISNUMBER( M81 ), 0, 1 ))</f>
        <v>0</v>
      </c>
      <c r="BV81" s="276">
        <f xml:space="preserve"> IF( OR( $C$81 = $DC$81, $C$81 =""), 0, IF( ISNUMBER( N81 ), 0, 1 ))</f>
        <v>0</v>
      </c>
      <c r="BW81" s="276">
        <f xml:space="preserve"> IF( OR( $C$81 = $DC$81, $C$81 =""), 0, IF( ISNUMBER( O81 ), 0, 1 ))</f>
        <v>0</v>
      </c>
      <c r="BX81" s="115"/>
      <c r="BY81" s="276">
        <f xml:space="preserve"> IF( OR( $C$81 = $DC$81, $C$81 =""), 0, IF( ISNUMBER( Q81 ), 0, 1 ))</f>
        <v>0</v>
      </c>
      <c r="BZ81" s="276">
        <f xml:space="preserve"> IF( OR( $C$81 = $DC$81, $C$81 =""), 0, IF( ISNUMBER( R81 ), 0, 1 ))</f>
        <v>0</v>
      </c>
      <c r="CA81" s="276">
        <f xml:space="preserve"> IF( OR( $C$81 = $DC$81, $C$81 =""), 0, IF( ISNUMBER( S81 ), 0, 1 ))</f>
        <v>0</v>
      </c>
      <c r="CB81" s="276">
        <f xml:space="preserve"> IF( OR( $C$81 = $DC$81, $C$81 =""), 0, IF( ISNUMBER( T81 ), 0, 1 ))</f>
        <v>0</v>
      </c>
      <c r="CC81" s="115"/>
      <c r="CD81" s="276">
        <f xml:space="preserve"> IF( OR( $C$81 = $DC$81, $C$81 =""), 0, IF( ISNUMBER( V81 ), 0, 1 ))</f>
        <v>0</v>
      </c>
      <c r="CE81" s="276">
        <f xml:space="preserve"> IF( OR( $C$81 = $DC$81, $C$81 =""), 0, IF( ISNUMBER( W81 ), 0, 1 ))</f>
        <v>0</v>
      </c>
      <c r="CF81" s="276">
        <f xml:space="preserve"> IF( OR( $C$81 = $DC$81, $C$81 =""), 0, IF( ISNUMBER( X81 ), 0, 1 ))</f>
        <v>0</v>
      </c>
      <c r="CG81" s="276">
        <f xml:space="preserve"> IF( OR( $C$81 = $DC$81, $C$81 =""), 0, IF( ISNUMBER( Y81 ), 0, 1 ))</f>
        <v>0</v>
      </c>
      <c r="CH81" s="115"/>
      <c r="CI81" s="276">
        <f xml:space="preserve"> IF( OR( $C$81 = $DC$81, $C$81 =""), 0, IF( ISNUMBER( AA81 ), 0, 1 ))</f>
        <v>0</v>
      </c>
      <c r="CJ81" s="276">
        <f xml:space="preserve"> IF( OR( $C$81 = $DC$81, $C$81 =""), 0, IF( ISNUMBER( AB81 ), 0, 1 ))</f>
        <v>0</v>
      </c>
      <c r="CK81" s="276">
        <f xml:space="preserve"> IF( OR( $C$81 = $DC$81, $C$81 =""), 0, IF( ISNUMBER( AC81 ), 0, 1 ))</f>
        <v>0</v>
      </c>
      <c r="CL81" s="276">
        <f xml:space="preserve"> IF( OR( $C$81 = $DC$81, $C$81 =""), 0, IF( ISNUMBER( AD81 ), 0, 1 ))</f>
        <v>0</v>
      </c>
      <c r="CM81" s="115"/>
      <c r="CN81" s="276">
        <f xml:space="preserve"> IF( OR( $C$81 = $DC$81, $C$81 =""), 0, IF( ISNUMBER( AF81 ), 0, 1 ))</f>
        <v>0</v>
      </c>
      <c r="CO81" s="276">
        <f xml:space="preserve"> IF( OR( $C$81 = $DC$81, $C$81 =""), 0, IF( ISNUMBER( AG81 ), 0, 1 ))</f>
        <v>0</v>
      </c>
      <c r="CP81" s="276">
        <f xml:space="preserve"> IF( OR( $C$81 = $DC$81, $C$81 =""), 0, IF( ISNUMBER( AH81 ), 0, 1 ))</f>
        <v>0</v>
      </c>
      <c r="CQ81" s="276">
        <f xml:space="preserve"> IF( OR( $C$81 = $DC$81, $C$81 =""), 0, IF( ISNUMBER( AI81 ), 0, 1 ))</f>
        <v>0</v>
      </c>
      <c r="CR81" s="115"/>
      <c r="CS81" s="276">
        <f xml:space="preserve"> IF( OR( $C$81 = $DC$81, $C$81 =""), 0, IF( ISNUMBER( AK81 ), 0, 1 ))</f>
        <v>0</v>
      </c>
      <c r="CT81" s="276">
        <f xml:space="preserve"> IF( OR( $C$81 = $DC$81, $C$81 =""), 0, IF( ISNUMBER( AL81 ), 0, 1 ))</f>
        <v>0</v>
      </c>
      <c r="CU81" s="276">
        <f xml:space="preserve"> IF( OR( $C$81 = $DC$81, $C$81 =""), 0, IF( ISNUMBER( AM81 ), 0, 1 ))</f>
        <v>0</v>
      </c>
      <c r="CV81" s="276">
        <f xml:space="preserve"> IF( OR( $C$81 = $DC$81, $C$81 =""), 0, IF( ISNUMBER( AN81 ), 0, 1 ))</f>
        <v>0</v>
      </c>
      <c r="CW81" s="115"/>
      <c r="CX81" s="276">
        <f xml:space="preserve"> IF( OR( $C$81 = $DC$81, $C$81 =""), 0, IF( ISNUMBER( AP81 ), 0, 1 ))</f>
        <v>0</v>
      </c>
      <c r="CY81" s="276">
        <f xml:space="preserve"> IF( OR( $C$81 = $DC$81, $C$81 =""), 0, IF( ISNUMBER( AQ81 ), 0, 1 ))</f>
        <v>0</v>
      </c>
      <c r="CZ81" s="276">
        <f xml:space="preserve"> IF( OR( $C$81 = $DC$81, $C$81 =""), 0, IF( ISNUMBER( AR81 ), 0, 1 ))</f>
        <v>0</v>
      </c>
      <c r="DA81" s="276">
        <f xml:space="preserve"> IF( OR( $C$81 = $DC$81, $C$81 =""), 0, IF( ISNUMBER( AS81 ), 0, 1 ))</f>
        <v>0</v>
      </c>
      <c r="DB81" s="165"/>
      <c r="DC81" s="165" t="s">
        <v>769</v>
      </c>
    </row>
    <row r="82" spans="2:107" ht="14.25" customHeight="1" x14ac:dyDescent="0.25">
      <c r="B82" s="323">
        <f t="shared" si="38"/>
        <v>72</v>
      </c>
      <c r="C82" s="324" t="s">
        <v>776</v>
      </c>
      <c r="D82" s="381"/>
      <c r="E82" s="301" t="s">
        <v>41</v>
      </c>
      <c r="F82" s="382">
        <v>3</v>
      </c>
      <c r="G82" s="303">
        <v>0</v>
      </c>
      <c r="H82" s="304">
        <v>0</v>
      </c>
      <c r="I82" s="304">
        <v>0</v>
      </c>
      <c r="J82" s="304">
        <v>0</v>
      </c>
      <c r="K82" s="305">
        <f t="shared" si="21"/>
        <v>0</v>
      </c>
      <c r="L82" s="303">
        <v>0</v>
      </c>
      <c r="M82" s="304">
        <v>0</v>
      </c>
      <c r="N82" s="304">
        <v>0</v>
      </c>
      <c r="O82" s="304">
        <v>0</v>
      </c>
      <c r="P82" s="305">
        <f t="shared" si="22"/>
        <v>0</v>
      </c>
      <c r="Q82" s="303">
        <v>0</v>
      </c>
      <c r="R82" s="304">
        <v>0</v>
      </c>
      <c r="S82" s="304">
        <v>0</v>
      </c>
      <c r="T82" s="304">
        <v>0</v>
      </c>
      <c r="U82" s="305">
        <f t="shared" si="23"/>
        <v>0</v>
      </c>
      <c r="V82" s="303">
        <v>0</v>
      </c>
      <c r="W82" s="304">
        <v>0</v>
      </c>
      <c r="X82" s="304">
        <v>0</v>
      </c>
      <c r="Y82" s="304">
        <v>0</v>
      </c>
      <c r="Z82" s="305">
        <f t="shared" si="24"/>
        <v>0</v>
      </c>
      <c r="AA82" s="303">
        <v>0</v>
      </c>
      <c r="AB82" s="304">
        <v>0</v>
      </c>
      <c r="AC82" s="304">
        <v>0</v>
      </c>
      <c r="AD82" s="304">
        <v>0</v>
      </c>
      <c r="AE82" s="305">
        <f t="shared" si="25"/>
        <v>0</v>
      </c>
      <c r="AF82" s="303">
        <v>0</v>
      </c>
      <c r="AG82" s="304">
        <v>0</v>
      </c>
      <c r="AH82" s="304">
        <v>0</v>
      </c>
      <c r="AI82" s="304">
        <v>0</v>
      </c>
      <c r="AJ82" s="305">
        <f t="shared" si="26"/>
        <v>0</v>
      </c>
      <c r="AK82" s="303">
        <v>0</v>
      </c>
      <c r="AL82" s="304">
        <v>0</v>
      </c>
      <c r="AM82" s="304">
        <v>0</v>
      </c>
      <c r="AN82" s="304">
        <v>0</v>
      </c>
      <c r="AO82" s="305">
        <f t="shared" si="27"/>
        <v>0</v>
      </c>
      <c r="AP82" s="303">
        <v>0</v>
      </c>
      <c r="AQ82" s="304">
        <v>0</v>
      </c>
      <c r="AR82" s="304">
        <v>0</v>
      </c>
      <c r="AS82" s="304">
        <v>0</v>
      </c>
      <c r="AT82" s="305">
        <f t="shared" si="28"/>
        <v>0</v>
      </c>
      <c r="AU82" s="256"/>
      <c r="AV82" s="328"/>
      <c r="AW82" s="37" t="s">
        <v>484</v>
      </c>
      <c r="AX82" s="71"/>
      <c r="AY82" s="43">
        <f t="shared" si="40"/>
        <v>0</v>
      </c>
      <c r="AZ82" s="43"/>
      <c r="BA82" s="115"/>
      <c r="BB82" s="323">
        <f t="shared" si="39"/>
        <v>72</v>
      </c>
      <c r="BC82" s="325" t="s">
        <v>777</v>
      </c>
      <c r="BD82" s="301" t="s">
        <v>41</v>
      </c>
      <c r="BE82" s="382">
        <v>3</v>
      </c>
      <c r="BF82" s="306" t="s">
        <v>778</v>
      </c>
      <c r="BG82" s="307" t="s">
        <v>779</v>
      </c>
      <c r="BH82" s="307" t="s">
        <v>780</v>
      </c>
      <c r="BI82" s="307" t="s">
        <v>781</v>
      </c>
      <c r="BJ82" s="308" t="s">
        <v>782</v>
      </c>
      <c r="BL82" s="380"/>
      <c r="BM82" s="276">
        <f t="shared" si="41"/>
        <v>0</v>
      </c>
      <c r="BN82" s="8"/>
      <c r="BO82" s="276">
        <f xml:space="preserve"> IF( OR( $C$82 = $DC$82, $C$82 =""), 0, IF( ISNUMBER( G82 ), 0, 1 ))</f>
        <v>0</v>
      </c>
      <c r="BP82" s="276">
        <f xml:space="preserve"> IF( OR( $C$82 = $DC$82, $C$82 =""), 0, IF( ISNUMBER( H82 ), 0, 1 ))</f>
        <v>0</v>
      </c>
      <c r="BQ82" s="276">
        <f xml:space="preserve"> IF( OR( $C$82 = $DC$82, $C$82 =""), 0, IF( ISNUMBER( I82 ), 0, 1 ))</f>
        <v>0</v>
      </c>
      <c r="BR82" s="276">
        <f xml:space="preserve"> IF( OR( $C$82 = $DC$82, $C$82 =""), 0, IF( ISNUMBER( J82 ), 0, 1 ))</f>
        <v>0</v>
      </c>
      <c r="BS82" s="115"/>
      <c r="BT82" s="276">
        <f xml:space="preserve"> IF( OR( $C$82 = $DC$82, $C$82 =""), 0, IF( ISNUMBER( L82 ), 0, 1 ))</f>
        <v>0</v>
      </c>
      <c r="BU82" s="276">
        <f xml:space="preserve"> IF( OR( $C$82 = $DC$82, $C$82 =""), 0, IF( ISNUMBER( M82 ), 0, 1 ))</f>
        <v>0</v>
      </c>
      <c r="BV82" s="276">
        <f xml:space="preserve"> IF( OR( $C$82 = $DC$82, $C$82 =""), 0, IF( ISNUMBER( N82 ), 0, 1 ))</f>
        <v>0</v>
      </c>
      <c r="BW82" s="276">
        <f xml:space="preserve"> IF( OR( $C$82 = $DC$82, $C$82 =""), 0, IF( ISNUMBER( O82 ), 0, 1 ))</f>
        <v>0</v>
      </c>
      <c r="BX82" s="115"/>
      <c r="BY82" s="276">
        <f xml:space="preserve"> IF( OR( $C$82 = $DC$82, $C$82 =""), 0, IF( ISNUMBER( Q82 ), 0, 1 ))</f>
        <v>0</v>
      </c>
      <c r="BZ82" s="276">
        <f xml:space="preserve"> IF( OR( $C$82 = $DC$82, $C$82 =""), 0, IF( ISNUMBER( R82 ), 0, 1 ))</f>
        <v>0</v>
      </c>
      <c r="CA82" s="276">
        <f xml:space="preserve"> IF( OR( $C$82 = $DC$82, $C$82 =""), 0, IF( ISNUMBER( S82 ), 0, 1 ))</f>
        <v>0</v>
      </c>
      <c r="CB82" s="276">
        <f xml:space="preserve"> IF( OR( $C$82 = $DC$82, $C$82 =""), 0, IF( ISNUMBER( T82 ), 0, 1 ))</f>
        <v>0</v>
      </c>
      <c r="CC82" s="115"/>
      <c r="CD82" s="276">
        <f xml:space="preserve"> IF( OR( $C$82 = $DC$82, $C$82 =""), 0, IF( ISNUMBER( V82 ), 0, 1 ))</f>
        <v>0</v>
      </c>
      <c r="CE82" s="276">
        <f xml:space="preserve"> IF( OR( $C$82 = $DC$82, $C$82 =""), 0, IF( ISNUMBER( W82 ), 0, 1 ))</f>
        <v>0</v>
      </c>
      <c r="CF82" s="276">
        <f xml:space="preserve"> IF( OR( $C$82 = $DC$82, $C$82 =""), 0, IF( ISNUMBER( X82 ), 0, 1 ))</f>
        <v>0</v>
      </c>
      <c r="CG82" s="276">
        <f xml:space="preserve"> IF( OR( $C$82 = $DC$82, $C$82 =""), 0, IF( ISNUMBER( Y82 ), 0, 1 ))</f>
        <v>0</v>
      </c>
      <c r="CH82" s="115"/>
      <c r="CI82" s="276">
        <f xml:space="preserve"> IF( OR( $C$82 = $DC$82, $C$82 =""), 0, IF( ISNUMBER( AA82 ), 0, 1 ))</f>
        <v>0</v>
      </c>
      <c r="CJ82" s="276">
        <f xml:space="preserve"> IF( OR( $C$82 = $DC$82, $C$82 =""), 0, IF( ISNUMBER( AB82 ), 0, 1 ))</f>
        <v>0</v>
      </c>
      <c r="CK82" s="276">
        <f xml:space="preserve"> IF( OR( $C$82 = $DC$82, $C$82 =""), 0, IF( ISNUMBER( AC82 ), 0, 1 ))</f>
        <v>0</v>
      </c>
      <c r="CL82" s="276">
        <f xml:space="preserve"> IF( OR( $C$82 = $DC$82, $C$82 =""), 0, IF( ISNUMBER( AD82 ), 0, 1 ))</f>
        <v>0</v>
      </c>
      <c r="CM82" s="115"/>
      <c r="CN82" s="276">
        <f xml:space="preserve"> IF( OR( $C$82 = $DC$82, $C$82 =""), 0, IF( ISNUMBER( AF82 ), 0, 1 ))</f>
        <v>0</v>
      </c>
      <c r="CO82" s="276">
        <f xml:space="preserve"> IF( OR( $C$82 = $DC$82, $C$82 =""), 0, IF( ISNUMBER( AG82 ), 0, 1 ))</f>
        <v>0</v>
      </c>
      <c r="CP82" s="276">
        <f xml:space="preserve"> IF( OR( $C$82 = $DC$82, $C$82 =""), 0, IF( ISNUMBER( AH82 ), 0, 1 ))</f>
        <v>0</v>
      </c>
      <c r="CQ82" s="276">
        <f xml:space="preserve"> IF( OR( $C$82 = $DC$82, $C$82 =""), 0, IF( ISNUMBER( AI82 ), 0, 1 ))</f>
        <v>0</v>
      </c>
      <c r="CR82" s="115"/>
      <c r="CS82" s="276">
        <f xml:space="preserve"> IF( OR( $C$82 = $DC$82, $C$82 =""), 0, IF( ISNUMBER( AK82 ), 0, 1 ))</f>
        <v>0</v>
      </c>
      <c r="CT82" s="276">
        <f xml:space="preserve"> IF( OR( $C$82 = $DC$82, $C$82 =""), 0, IF( ISNUMBER( AL82 ), 0, 1 ))</f>
        <v>0</v>
      </c>
      <c r="CU82" s="276">
        <f xml:space="preserve"> IF( OR( $C$82 = $DC$82, $C$82 =""), 0, IF( ISNUMBER( AM82 ), 0, 1 ))</f>
        <v>0</v>
      </c>
      <c r="CV82" s="276">
        <f xml:space="preserve"> IF( OR( $C$82 = $DC$82, $C$82 =""), 0, IF( ISNUMBER( AN82 ), 0, 1 ))</f>
        <v>0</v>
      </c>
      <c r="CW82" s="115"/>
      <c r="CX82" s="276">
        <f xml:space="preserve"> IF( OR( $C$82 = $DC$82, $C$82 =""), 0, IF( ISNUMBER( AP82 ), 0, 1 ))</f>
        <v>0</v>
      </c>
      <c r="CY82" s="276">
        <f xml:space="preserve"> IF( OR( $C$82 = $DC$82, $C$82 =""), 0, IF( ISNUMBER( AQ82 ), 0, 1 ))</f>
        <v>0</v>
      </c>
      <c r="CZ82" s="276">
        <f xml:space="preserve"> IF( OR( $C$82 = $DC$82, $C$82 =""), 0, IF( ISNUMBER( AR82 ), 0, 1 ))</f>
        <v>0</v>
      </c>
      <c r="DA82" s="276">
        <f xml:space="preserve"> IF( OR( $C$82 = $DC$82, $C$82 =""), 0, IF( ISNUMBER( AS82 ), 0, 1 ))</f>
        <v>0</v>
      </c>
      <c r="DB82" s="165"/>
      <c r="DC82" s="165" t="s">
        <v>776</v>
      </c>
    </row>
    <row r="83" spans="2:107" ht="14.25" customHeight="1" x14ac:dyDescent="0.25">
      <c r="B83" s="322">
        <f t="shared" si="38"/>
        <v>73</v>
      </c>
      <c r="C83" s="321" t="s">
        <v>783</v>
      </c>
      <c r="D83" s="371"/>
      <c r="E83" s="279" t="s">
        <v>41</v>
      </c>
      <c r="F83" s="326">
        <v>3</v>
      </c>
      <c r="G83" s="327">
        <v>0</v>
      </c>
      <c r="H83" s="282">
        <v>0</v>
      </c>
      <c r="I83" s="282">
        <v>0</v>
      </c>
      <c r="J83" s="282">
        <v>0</v>
      </c>
      <c r="K83" s="283">
        <f t="shared" si="21"/>
        <v>0</v>
      </c>
      <c r="L83" s="327">
        <v>0</v>
      </c>
      <c r="M83" s="282">
        <v>0</v>
      </c>
      <c r="N83" s="282">
        <v>0</v>
      </c>
      <c r="O83" s="282">
        <v>0</v>
      </c>
      <c r="P83" s="283">
        <f t="shared" si="22"/>
        <v>0</v>
      </c>
      <c r="Q83" s="327">
        <v>0</v>
      </c>
      <c r="R83" s="282">
        <v>0</v>
      </c>
      <c r="S83" s="282">
        <v>0</v>
      </c>
      <c r="T83" s="282">
        <v>0</v>
      </c>
      <c r="U83" s="283">
        <f t="shared" si="23"/>
        <v>0</v>
      </c>
      <c r="V83" s="327">
        <v>0</v>
      </c>
      <c r="W83" s="282">
        <v>0</v>
      </c>
      <c r="X83" s="282">
        <v>0</v>
      </c>
      <c r="Y83" s="282">
        <v>0</v>
      </c>
      <c r="Z83" s="283">
        <f t="shared" si="24"/>
        <v>0</v>
      </c>
      <c r="AA83" s="327">
        <v>0</v>
      </c>
      <c r="AB83" s="282">
        <v>0</v>
      </c>
      <c r="AC83" s="282">
        <v>0</v>
      </c>
      <c r="AD83" s="282">
        <v>0</v>
      </c>
      <c r="AE83" s="283">
        <f t="shared" si="25"/>
        <v>0</v>
      </c>
      <c r="AF83" s="327">
        <v>0</v>
      </c>
      <c r="AG83" s="282">
        <v>0</v>
      </c>
      <c r="AH83" s="282">
        <v>0</v>
      </c>
      <c r="AI83" s="282">
        <v>0</v>
      </c>
      <c r="AJ83" s="283">
        <f t="shared" si="26"/>
        <v>0</v>
      </c>
      <c r="AK83" s="327">
        <v>0</v>
      </c>
      <c r="AL83" s="282">
        <v>0</v>
      </c>
      <c r="AM83" s="282">
        <v>0</v>
      </c>
      <c r="AN83" s="282">
        <v>0</v>
      </c>
      <c r="AO83" s="283">
        <f t="shared" si="27"/>
        <v>0</v>
      </c>
      <c r="AP83" s="327">
        <v>0</v>
      </c>
      <c r="AQ83" s="282">
        <v>0</v>
      </c>
      <c r="AR83" s="282">
        <v>0</v>
      </c>
      <c r="AS83" s="282">
        <v>0</v>
      </c>
      <c r="AT83" s="283">
        <f t="shared" si="28"/>
        <v>0</v>
      </c>
      <c r="AU83" s="256"/>
      <c r="AV83" s="70"/>
      <c r="AW83" s="37" t="s">
        <v>484</v>
      </c>
      <c r="AX83" s="71"/>
      <c r="AY83" s="43">
        <f t="shared" si="40"/>
        <v>0</v>
      </c>
      <c r="AZ83" s="43"/>
      <c r="BA83" s="115"/>
      <c r="BB83" s="322">
        <f t="shared" si="39"/>
        <v>73</v>
      </c>
      <c r="BC83" s="319" t="s">
        <v>784</v>
      </c>
      <c r="BD83" s="279" t="s">
        <v>41</v>
      </c>
      <c r="BE83" s="326">
        <v>3</v>
      </c>
      <c r="BF83" s="383" t="s">
        <v>785</v>
      </c>
      <c r="BG83" s="290" t="s">
        <v>786</v>
      </c>
      <c r="BH83" s="290" t="s">
        <v>787</v>
      </c>
      <c r="BI83" s="290" t="s">
        <v>788</v>
      </c>
      <c r="BJ83" s="291" t="s">
        <v>789</v>
      </c>
      <c r="BL83" s="380"/>
      <c r="BM83" s="276">
        <f t="shared" si="41"/>
        <v>0</v>
      </c>
      <c r="BN83" s="8"/>
      <c r="BO83" s="276">
        <f xml:space="preserve"> IF( OR( $C$83 = $DC$83, $C$83 =""), 0, IF( ISNUMBER( G83 ), 0, 1 ))</f>
        <v>0</v>
      </c>
      <c r="BP83" s="276">
        <f xml:space="preserve"> IF( OR( $C$83 = $DC$83, $C$83 =""), 0, IF( ISNUMBER( H83 ), 0, 1 ))</f>
        <v>0</v>
      </c>
      <c r="BQ83" s="276">
        <f xml:space="preserve"> IF( OR( $C$83 = $DC$83, $C$83 =""), 0, IF( ISNUMBER( I83 ), 0, 1 ))</f>
        <v>0</v>
      </c>
      <c r="BR83" s="276">
        <f xml:space="preserve"> IF( OR( $C$83 = $DC$83, $C$83 =""), 0, IF( ISNUMBER( J83 ), 0, 1 ))</f>
        <v>0</v>
      </c>
      <c r="BS83" s="115"/>
      <c r="BT83" s="276">
        <f xml:space="preserve"> IF( OR( $C$83 = $DC$83, $C$83 =""), 0, IF( ISNUMBER( L83 ), 0, 1 ))</f>
        <v>0</v>
      </c>
      <c r="BU83" s="276">
        <f xml:space="preserve"> IF( OR( $C$83 = $DC$83, $C$83 =""), 0, IF( ISNUMBER( M83 ), 0, 1 ))</f>
        <v>0</v>
      </c>
      <c r="BV83" s="276">
        <f xml:space="preserve"> IF( OR( $C$83 = $DC$83, $C$83 =""), 0, IF( ISNUMBER( N83 ), 0, 1 ))</f>
        <v>0</v>
      </c>
      <c r="BW83" s="276">
        <f xml:space="preserve"> IF( OR( $C$83 = $DC$83, $C$83 =""), 0, IF( ISNUMBER( O83 ), 0, 1 ))</f>
        <v>0</v>
      </c>
      <c r="BX83" s="115"/>
      <c r="BY83" s="276">
        <f xml:space="preserve"> IF( OR( $C$83 = $DC$83, $C$83 =""), 0, IF( ISNUMBER( Q83 ), 0, 1 ))</f>
        <v>0</v>
      </c>
      <c r="BZ83" s="276">
        <f xml:space="preserve"> IF( OR( $C$83 = $DC$83, $C$83 =""), 0, IF( ISNUMBER( R83 ), 0, 1 ))</f>
        <v>0</v>
      </c>
      <c r="CA83" s="276">
        <f xml:space="preserve"> IF( OR( $C$83 = $DC$83, $C$83 =""), 0, IF( ISNUMBER( S83 ), 0, 1 ))</f>
        <v>0</v>
      </c>
      <c r="CB83" s="276">
        <f xml:space="preserve"> IF( OR( $C$83 = $DC$83, $C$83 =""), 0, IF( ISNUMBER( T83 ), 0, 1 ))</f>
        <v>0</v>
      </c>
      <c r="CC83" s="115"/>
      <c r="CD83" s="276">
        <f xml:space="preserve"> IF( OR( $C$83 = $DC$83, $C$83 =""), 0, IF( ISNUMBER( V83 ), 0, 1 ))</f>
        <v>0</v>
      </c>
      <c r="CE83" s="276">
        <f xml:space="preserve"> IF( OR( $C$83 = $DC$83, $C$83 =""), 0, IF( ISNUMBER( W83 ), 0, 1 ))</f>
        <v>0</v>
      </c>
      <c r="CF83" s="276">
        <f xml:space="preserve"> IF( OR( $C$83 = $DC$83, $C$83 =""), 0, IF( ISNUMBER( X83 ), 0, 1 ))</f>
        <v>0</v>
      </c>
      <c r="CG83" s="276">
        <f xml:space="preserve"> IF( OR( $C$83 = $DC$83, $C$83 =""), 0, IF( ISNUMBER( Y83 ), 0, 1 ))</f>
        <v>0</v>
      </c>
      <c r="CH83" s="115"/>
      <c r="CI83" s="276">
        <f xml:space="preserve"> IF( OR( $C$83 = $DC$83, $C$83 =""), 0, IF( ISNUMBER( AA83 ), 0, 1 ))</f>
        <v>0</v>
      </c>
      <c r="CJ83" s="276">
        <f xml:space="preserve"> IF( OR( $C$83 = $DC$83, $C$83 =""), 0, IF( ISNUMBER( AB83 ), 0, 1 ))</f>
        <v>0</v>
      </c>
      <c r="CK83" s="276">
        <f xml:space="preserve"> IF( OR( $C$83 = $DC$83, $C$83 =""), 0, IF( ISNUMBER( AC83 ), 0, 1 ))</f>
        <v>0</v>
      </c>
      <c r="CL83" s="276">
        <f xml:space="preserve"> IF( OR( $C$83 = $DC$83, $C$83 =""), 0, IF( ISNUMBER( AD83 ), 0, 1 ))</f>
        <v>0</v>
      </c>
      <c r="CM83" s="115"/>
      <c r="CN83" s="276">
        <f xml:space="preserve"> IF( OR( $C$83 = $DC$83, $C$83 =""), 0, IF( ISNUMBER( AF83 ), 0, 1 ))</f>
        <v>0</v>
      </c>
      <c r="CO83" s="276">
        <f xml:space="preserve"> IF( OR( $C$83 = $DC$83, $C$83 =""), 0, IF( ISNUMBER( AG83 ), 0, 1 ))</f>
        <v>0</v>
      </c>
      <c r="CP83" s="276">
        <f xml:space="preserve"> IF( OR( $C$83 = $DC$83, $C$83 =""), 0, IF( ISNUMBER( AH83 ), 0, 1 ))</f>
        <v>0</v>
      </c>
      <c r="CQ83" s="276">
        <f xml:space="preserve"> IF( OR( $C$83 = $DC$83, $C$83 =""), 0, IF( ISNUMBER( AI83 ), 0, 1 ))</f>
        <v>0</v>
      </c>
      <c r="CR83" s="115"/>
      <c r="CS83" s="276">
        <f xml:space="preserve"> IF( OR( $C$83 = $DC$83, $C$83 =""), 0, IF( ISNUMBER( AK83 ), 0, 1 ))</f>
        <v>0</v>
      </c>
      <c r="CT83" s="276">
        <f xml:space="preserve"> IF( OR( $C$83 = $DC$83, $C$83 =""), 0, IF( ISNUMBER( AL83 ), 0, 1 ))</f>
        <v>0</v>
      </c>
      <c r="CU83" s="276">
        <f xml:space="preserve"> IF( OR( $C$83 = $DC$83, $C$83 =""), 0, IF( ISNUMBER( AM83 ), 0, 1 ))</f>
        <v>0</v>
      </c>
      <c r="CV83" s="276">
        <f xml:space="preserve"> IF( OR( $C$83 = $DC$83, $C$83 =""), 0, IF( ISNUMBER( AN83 ), 0, 1 ))</f>
        <v>0</v>
      </c>
      <c r="CW83" s="115"/>
      <c r="CX83" s="276">
        <f xml:space="preserve"> IF( OR( $C$83 = $DC$83, $C$83 =""), 0, IF( ISNUMBER( AP83 ), 0, 1 ))</f>
        <v>0</v>
      </c>
      <c r="CY83" s="276">
        <f xml:space="preserve"> IF( OR( $C$83 = $DC$83, $C$83 =""), 0, IF( ISNUMBER( AQ83 ), 0, 1 ))</f>
        <v>0</v>
      </c>
      <c r="CZ83" s="276">
        <f xml:space="preserve"> IF( OR( $C$83 = $DC$83, $C$83 =""), 0, IF( ISNUMBER( AR83 ), 0, 1 ))</f>
        <v>0</v>
      </c>
      <c r="DA83" s="276">
        <f xml:space="preserve"> IF( OR( $C$83 = $DC$83, $C$83 =""), 0, IF( ISNUMBER( AS83 ), 0, 1 ))</f>
        <v>0</v>
      </c>
      <c r="DB83" s="165"/>
      <c r="DC83" s="165" t="s">
        <v>783</v>
      </c>
    </row>
    <row r="84" spans="2:107" ht="14.25" customHeight="1" x14ac:dyDescent="0.25">
      <c r="B84" s="322">
        <f t="shared" si="38"/>
        <v>74</v>
      </c>
      <c r="C84" s="321" t="s">
        <v>790</v>
      </c>
      <c r="D84" s="371"/>
      <c r="E84" s="279" t="s">
        <v>41</v>
      </c>
      <c r="F84" s="326">
        <v>3</v>
      </c>
      <c r="G84" s="327">
        <v>0</v>
      </c>
      <c r="H84" s="282">
        <v>0</v>
      </c>
      <c r="I84" s="282">
        <v>0</v>
      </c>
      <c r="J84" s="282">
        <v>0</v>
      </c>
      <c r="K84" s="283">
        <f t="shared" si="21"/>
        <v>0</v>
      </c>
      <c r="L84" s="327">
        <v>0</v>
      </c>
      <c r="M84" s="282">
        <v>0</v>
      </c>
      <c r="N84" s="282">
        <v>0</v>
      </c>
      <c r="O84" s="282">
        <v>0</v>
      </c>
      <c r="P84" s="283">
        <f t="shared" si="22"/>
        <v>0</v>
      </c>
      <c r="Q84" s="327">
        <v>0</v>
      </c>
      <c r="R84" s="282">
        <v>0</v>
      </c>
      <c r="S84" s="282">
        <v>0</v>
      </c>
      <c r="T84" s="282">
        <v>0</v>
      </c>
      <c r="U84" s="283">
        <f t="shared" si="23"/>
        <v>0</v>
      </c>
      <c r="V84" s="327">
        <v>0</v>
      </c>
      <c r="W84" s="282">
        <v>0</v>
      </c>
      <c r="X84" s="282">
        <v>0</v>
      </c>
      <c r="Y84" s="282">
        <v>0</v>
      </c>
      <c r="Z84" s="283">
        <f t="shared" si="24"/>
        <v>0</v>
      </c>
      <c r="AA84" s="327">
        <v>0</v>
      </c>
      <c r="AB84" s="282">
        <v>0</v>
      </c>
      <c r="AC84" s="282">
        <v>0</v>
      </c>
      <c r="AD84" s="282">
        <v>0</v>
      </c>
      <c r="AE84" s="283">
        <f t="shared" si="25"/>
        <v>0</v>
      </c>
      <c r="AF84" s="327">
        <v>0</v>
      </c>
      <c r="AG84" s="282">
        <v>0</v>
      </c>
      <c r="AH84" s="282">
        <v>0</v>
      </c>
      <c r="AI84" s="282">
        <v>0</v>
      </c>
      <c r="AJ84" s="283">
        <f t="shared" si="26"/>
        <v>0</v>
      </c>
      <c r="AK84" s="327">
        <v>0</v>
      </c>
      <c r="AL84" s="282">
        <v>0</v>
      </c>
      <c r="AM84" s="282">
        <v>0</v>
      </c>
      <c r="AN84" s="282">
        <v>0</v>
      </c>
      <c r="AO84" s="283">
        <f t="shared" si="27"/>
        <v>0</v>
      </c>
      <c r="AP84" s="327">
        <v>0</v>
      </c>
      <c r="AQ84" s="282">
        <v>0</v>
      </c>
      <c r="AR84" s="282">
        <v>0</v>
      </c>
      <c r="AS84" s="282">
        <v>0</v>
      </c>
      <c r="AT84" s="283">
        <f t="shared" si="28"/>
        <v>0</v>
      </c>
      <c r="AU84" s="256"/>
      <c r="AV84" s="70"/>
      <c r="AW84" s="37" t="s">
        <v>484</v>
      </c>
      <c r="AX84" s="71"/>
      <c r="AY84" s="43">
        <f t="shared" si="40"/>
        <v>0</v>
      </c>
      <c r="AZ84" s="43"/>
      <c r="BA84" s="115"/>
      <c r="BB84" s="322">
        <f t="shared" si="39"/>
        <v>74</v>
      </c>
      <c r="BC84" s="319" t="s">
        <v>791</v>
      </c>
      <c r="BD84" s="279" t="s">
        <v>41</v>
      </c>
      <c r="BE84" s="326">
        <v>3</v>
      </c>
      <c r="BF84" s="383" t="s">
        <v>792</v>
      </c>
      <c r="BG84" s="290" t="s">
        <v>793</v>
      </c>
      <c r="BH84" s="290" t="s">
        <v>794</v>
      </c>
      <c r="BI84" s="290" t="s">
        <v>795</v>
      </c>
      <c r="BJ84" s="291" t="s">
        <v>796</v>
      </c>
      <c r="BL84" s="380"/>
      <c r="BM84" s="276">
        <f t="shared" si="41"/>
        <v>0</v>
      </c>
      <c r="BN84" s="8"/>
      <c r="BO84" s="276">
        <f xml:space="preserve"> IF( OR( $C$84 = $DC$84, $C$84 =""), 0, IF( ISNUMBER( G84 ), 0, 1 ))</f>
        <v>0</v>
      </c>
      <c r="BP84" s="276">
        <f xml:space="preserve"> IF( OR( $C$84 = $DC$84, $C$84 =""), 0, IF( ISNUMBER( H84 ), 0, 1 ))</f>
        <v>0</v>
      </c>
      <c r="BQ84" s="276">
        <f xml:space="preserve"> IF( OR( $C$84 = $DC$84, $C$84 =""), 0, IF( ISNUMBER( I84 ), 0, 1 ))</f>
        <v>0</v>
      </c>
      <c r="BR84" s="276">
        <f xml:space="preserve"> IF( OR( $C$84 = $DC$84, $C$84 =""), 0, IF( ISNUMBER( J84 ), 0, 1 ))</f>
        <v>0</v>
      </c>
      <c r="BS84" s="115"/>
      <c r="BT84" s="276">
        <f xml:space="preserve"> IF( OR( $C$84 = $DC$84, $C$84 =""), 0, IF( ISNUMBER( L84 ), 0, 1 ))</f>
        <v>0</v>
      </c>
      <c r="BU84" s="276">
        <f xml:space="preserve"> IF( OR( $C$84 = $DC$84, $C$84 =""), 0, IF( ISNUMBER( M84 ), 0, 1 ))</f>
        <v>0</v>
      </c>
      <c r="BV84" s="276">
        <f xml:space="preserve"> IF( OR( $C$84 = $DC$84, $C$84 =""), 0, IF( ISNUMBER( N84 ), 0, 1 ))</f>
        <v>0</v>
      </c>
      <c r="BW84" s="276">
        <f xml:space="preserve"> IF( OR( $C$84 = $DC$84, $C$84 =""), 0, IF( ISNUMBER( O84 ), 0, 1 ))</f>
        <v>0</v>
      </c>
      <c r="BX84" s="115"/>
      <c r="BY84" s="276">
        <f xml:space="preserve"> IF( OR( $C$84 = $DC$84, $C$84 =""), 0, IF( ISNUMBER( Q84 ), 0, 1 ))</f>
        <v>0</v>
      </c>
      <c r="BZ84" s="276">
        <f xml:space="preserve"> IF( OR( $C$84 = $DC$84, $C$84 =""), 0, IF( ISNUMBER( R84 ), 0, 1 ))</f>
        <v>0</v>
      </c>
      <c r="CA84" s="276">
        <f xml:space="preserve"> IF( OR( $C$84 = $DC$84, $C$84 =""), 0, IF( ISNUMBER( S84 ), 0, 1 ))</f>
        <v>0</v>
      </c>
      <c r="CB84" s="276">
        <f xml:space="preserve"> IF( OR( $C$84 = $DC$84, $C$84 =""), 0, IF( ISNUMBER( T84 ), 0, 1 ))</f>
        <v>0</v>
      </c>
      <c r="CC84" s="115"/>
      <c r="CD84" s="276">
        <f xml:space="preserve"> IF( OR( $C$84 = $DC$84, $C$84 =""), 0, IF( ISNUMBER( V84 ), 0, 1 ))</f>
        <v>0</v>
      </c>
      <c r="CE84" s="276">
        <f xml:space="preserve"> IF( OR( $C$84 = $DC$84, $C$84 =""), 0, IF( ISNUMBER( W84 ), 0, 1 ))</f>
        <v>0</v>
      </c>
      <c r="CF84" s="276">
        <f xml:space="preserve"> IF( OR( $C$84 = $DC$84, $C$84 =""), 0, IF( ISNUMBER( X84 ), 0, 1 ))</f>
        <v>0</v>
      </c>
      <c r="CG84" s="276">
        <f xml:space="preserve"> IF( OR( $C$84 = $DC$84, $C$84 =""), 0, IF( ISNUMBER( Y84 ), 0, 1 ))</f>
        <v>0</v>
      </c>
      <c r="CH84" s="115"/>
      <c r="CI84" s="276">
        <f xml:space="preserve"> IF( OR( $C$84 = $DC$84, $C$84 =""), 0, IF( ISNUMBER( AA84 ), 0, 1 ))</f>
        <v>0</v>
      </c>
      <c r="CJ84" s="276">
        <f xml:space="preserve"> IF( OR( $C$84 = $DC$84, $C$84 =""), 0, IF( ISNUMBER( AB84 ), 0, 1 ))</f>
        <v>0</v>
      </c>
      <c r="CK84" s="276">
        <f xml:space="preserve"> IF( OR( $C$84 = $DC$84, $C$84 =""), 0, IF( ISNUMBER( AC84 ), 0, 1 ))</f>
        <v>0</v>
      </c>
      <c r="CL84" s="276">
        <f xml:space="preserve"> IF( OR( $C$84 = $DC$84, $C$84 =""), 0, IF( ISNUMBER( AD84 ), 0, 1 ))</f>
        <v>0</v>
      </c>
      <c r="CM84" s="115"/>
      <c r="CN84" s="276">
        <f xml:space="preserve"> IF( OR( $C$84 = $DC$84, $C$84 =""), 0, IF( ISNUMBER( AF84 ), 0, 1 ))</f>
        <v>0</v>
      </c>
      <c r="CO84" s="276">
        <f xml:space="preserve"> IF( OR( $C$84 = $DC$84, $C$84 =""), 0, IF( ISNUMBER( AG84 ), 0, 1 ))</f>
        <v>0</v>
      </c>
      <c r="CP84" s="276">
        <f xml:space="preserve"> IF( OR( $C$84 = $DC$84, $C$84 =""), 0, IF( ISNUMBER( AH84 ), 0, 1 ))</f>
        <v>0</v>
      </c>
      <c r="CQ84" s="276">
        <f xml:space="preserve"> IF( OR( $C$84 = $DC$84, $C$84 =""), 0, IF( ISNUMBER( AI84 ), 0, 1 ))</f>
        <v>0</v>
      </c>
      <c r="CR84" s="115"/>
      <c r="CS84" s="276">
        <f xml:space="preserve"> IF( OR( $C$84 = $DC$84, $C$84 =""), 0, IF( ISNUMBER( AK84 ), 0, 1 ))</f>
        <v>0</v>
      </c>
      <c r="CT84" s="276">
        <f xml:space="preserve"> IF( OR( $C$84 = $DC$84, $C$84 =""), 0, IF( ISNUMBER( AL84 ), 0, 1 ))</f>
        <v>0</v>
      </c>
      <c r="CU84" s="276">
        <f xml:space="preserve"> IF( OR( $C$84 = $DC$84, $C$84 =""), 0, IF( ISNUMBER( AM84 ), 0, 1 ))</f>
        <v>0</v>
      </c>
      <c r="CV84" s="276">
        <f xml:space="preserve"> IF( OR( $C$84 = $DC$84, $C$84 =""), 0, IF( ISNUMBER( AN84 ), 0, 1 ))</f>
        <v>0</v>
      </c>
      <c r="CW84" s="115"/>
      <c r="CX84" s="276">
        <f xml:space="preserve"> IF( OR( $C$84 = $DC$84, $C$84 =""), 0, IF( ISNUMBER( AP84 ), 0, 1 ))</f>
        <v>0</v>
      </c>
      <c r="CY84" s="276">
        <f xml:space="preserve"> IF( OR( $C$84 = $DC$84, $C$84 =""), 0, IF( ISNUMBER( AQ84 ), 0, 1 ))</f>
        <v>0</v>
      </c>
      <c r="CZ84" s="276">
        <f xml:space="preserve"> IF( OR( $C$84 = $DC$84, $C$84 =""), 0, IF( ISNUMBER( AR84 ), 0, 1 ))</f>
        <v>0</v>
      </c>
      <c r="DA84" s="276">
        <f xml:space="preserve"> IF( OR( $C$84 = $DC$84, $C$84 =""), 0, IF( ISNUMBER( AS84 ), 0, 1 ))</f>
        <v>0</v>
      </c>
      <c r="DB84" s="165"/>
      <c r="DC84" s="165" t="s">
        <v>790</v>
      </c>
    </row>
    <row r="85" spans="2:107" ht="14.25" customHeight="1" x14ac:dyDescent="0.25">
      <c r="B85" s="322">
        <f t="shared" si="38"/>
        <v>75</v>
      </c>
      <c r="C85" s="321" t="s">
        <v>797</v>
      </c>
      <c r="D85" s="371"/>
      <c r="E85" s="279" t="s">
        <v>41</v>
      </c>
      <c r="F85" s="326">
        <v>3</v>
      </c>
      <c r="G85" s="327">
        <v>0</v>
      </c>
      <c r="H85" s="282">
        <v>0</v>
      </c>
      <c r="I85" s="282">
        <v>0</v>
      </c>
      <c r="J85" s="282">
        <v>0</v>
      </c>
      <c r="K85" s="283">
        <f t="shared" si="21"/>
        <v>0</v>
      </c>
      <c r="L85" s="327">
        <v>0</v>
      </c>
      <c r="M85" s="282">
        <v>0</v>
      </c>
      <c r="N85" s="282">
        <v>0</v>
      </c>
      <c r="O85" s="282">
        <v>0</v>
      </c>
      <c r="P85" s="283">
        <f t="shared" si="22"/>
        <v>0</v>
      </c>
      <c r="Q85" s="327">
        <v>0</v>
      </c>
      <c r="R85" s="282">
        <v>0</v>
      </c>
      <c r="S85" s="282">
        <v>0</v>
      </c>
      <c r="T85" s="282">
        <v>0</v>
      </c>
      <c r="U85" s="283">
        <f t="shared" si="23"/>
        <v>0</v>
      </c>
      <c r="V85" s="327">
        <v>0</v>
      </c>
      <c r="W85" s="282">
        <v>0</v>
      </c>
      <c r="X85" s="282">
        <v>0</v>
      </c>
      <c r="Y85" s="282">
        <v>0</v>
      </c>
      <c r="Z85" s="283">
        <f t="shared" si="24"/>
        <v>0</v>
      </c>
      <c r="AA85" s="327">
        <v>0</v>
      </c>
      <c r="AB85" s="282">
        <v>0</v>
      </c>
      <c r="AC85" s="282">
        <v>0</v>
      </c>
      <c r="AD85" s="282">
        <v>0</v>
      </c>
      <c r="AE85" s="283">
        <f t="shared" si="25"/>
        <v>0</v>
      </c>
      <c r="AF85" s="327">
        <v>0</v>
      </c>
      <c r="AG85" s="282">
        <v>0</v>
      </c>
      <c r="AH85" s="282">
        <v>0</v>
      </c>
      <c r="AI85" s="282">
        <v>0</v>
      </c>
      <c r="AJ85" s="283">
        <f t="shared" si="26"/>
        <v>0</v>
      </c>
      <c r="AK85" s="327">
        <v>0</v>
      </c>
      <c r="AL85" s="282">
        <v>0</v>
      </c>
      <c r="AM85" s="282">
        <v>0</v>
      </c>
      <c r="AN85" s="282">
        <v>0</v>
      </c>
      <c r="AO85" s="283">
        <f t="shared" si="27"/>
        <v>0</v>
      </c>
      <c r="AP85" s="327">
        <v>0</v>
      </c>
      <c r="AQ85" s="282">
        <v>0</v>
      </c>
      <c r="AR85" s="282">
        <v>0</v>
      </c>
      <c r="AS85" s="282">
        <v>0</v>
      </c>
      <c r="AT85" s="283">
        <f t="shared" si="28"/>
        <v>0</v>
      </c>
      <c r="AU85" s="256"/>
      <c r="AV85" s="70"/>
      <c r="AW85" s="37" t="s">
        <v>484</v>
      </c>
      <c r="AX85" s="71"/>
      <c r="AY85" s="43">
        <f t="shared" si="40"/>
        <v>0</v>
      </c>
      <c r="AZ85" s="43"/>
      <c r="BA85" s="115"/>
      <c r="BB85" s="322">
        <f t="shared" si="39"/>
        <v>75</v>
      </c>
      <c r="BC85" s="319" t="s">
        <v>798</v>
      </c>
      <c r="BD85" s="279" t="s">
        <v>41</v>
      </c>
      <c r="BE85" s="326">
        <v>3</v>
      </c>
      <c r="BF85" s="383" t="s">
        <v>799</v>
      </c>
      <c r="BG85" s="290" t="s">
        <v>800</v>
      </c>
      <c r="BH85" s="290" t="s">
        <v>801</v>
      </c>
      <c r="BI85" s="290" t="s">
        <v>802</v>
      </c>
      <c r="BJ85" s="291" t="s">
        <v>803</v>
      </c>
      <c r="BL85" s="380"/>
      <c r="BM85" s="276">
        <f t="shared" si="41"/>
        <v>0</v>
      </c>
      <c r="BN85" s="8"/>
      <c r="BO85" s="276">
        <f xml:space="preserve"> IF( OR( $C$85 = $DC$85, $C$85 =""), 0, IF( ISNUMBER( G85 ), 0, 1 ))</f>
        <v>0</v>
      </c>
      <c r="BP85" s="276">
        <f xml:space="preserve"> IF( OR( $C$85 = $DC$85, $C$85 =""), 0, IF( ISNUMBER( H85 ), 0, 1 ))</f>
        <v>0</v>
      </c>
      <c r="BQ85" s="276">
        <f xml:space="preserve"> IF( OR( $C$85 = $DC$85, $C$85 =""), 0, IF( ISNUMBER( I85 ), 0, 1 ))</f>
        <v>0</v>
      </c>
      <c r="BR85" s="276">
        <f xml:space="preserve"> IF( OR( $C$85 = $DC$85, $C$85 =""), 0, IF( ISNUMBER( J85 ), 0, 1 ))</f>
        <v>0</v>
      </c>
      <c r="BS85" s="115"/>
      <c r="BT85" s="276">
        <f xml:space="preserve"> IF( OR( $C$85 = $DC$85, $C$85 =""), 0, IF( ISNUMBER( L85 ), 0, 1 ))</f>
        <v>0</v>
      </c>
      <c r="BU85" s="276">
        <f xml:space="preserve"> IF( OR( $C$85 = $DC$85, $C$85 =""), 0, IF( ISNUMBER( M85 ), 0, 1 ))</f>
        <v>0</v>
      </c>
      <c r="BV85" s="276">
        <f xml:space="preserve"> IF( OR( $C$85 = $DC$85, $C$85 =""), 0, IF( ISNUMBER( N85 ), 0, 1 ))</f>
        <v>0</v>
      </c>
      <c r="BW85" s="276">
        <f xml:space="preserve"> IF( OR( $C$85 = $DC$85, $C$85 =""), 0, IF( ISNUMBER( O85 ), 0, 1 ))</f>
        <v>0</v>
      </c>
      <c r="BX85" s="115"/>
      <c r="BY85" s="276">
        <f xml:space="preserve"> IF( OR( $C$85 = $DC$85, $C$85 =""), 0, IF( ISNUMBER( Q85 ), 0, 1 ))</f>
        <v>0</v>
      </c>
      <c r="BZ85" s="276">
        <f xml:space="preserve"> IF( OR( $C$85 = $DC$85, $C$85 =""), 0, IF( ISNUMBER( R85 ), 0, 1 ))</f>
        <v>0</v>
      </c>
      <c r="CA85" s="276">
        <f xml:space="preserve"> IF( OR( $C$85 = $DC$85, $C$85 =""), 0, IF( ISNUMBER( S85 ), 0, 1 ))</f>
        <v>0</v>
      </c>
      <c r="CB85" s="276">
        <f xml:space="preserve"> IF( OR( $C$85 = $DC$85, $C$85 =""), 0, IF( ISNUMBER( T85 ), 0, 1 ))</f>
        <v>0</v>
      </c>
      <c r="CC85" s="115"/>
      <c r="CD85" s="276">
        <f xml:space="preserve"> IF( OR( $C$85 = $DC$85, $C$85 =""), 0, IF( ISNUMBER( V85 ), 0, 1 ))</f>
        <v>0</v>
      </c>
      <c r="CE85" s="276">
        <f xml:space="preserve"> IF( OR( $C$85 = $DC$85, $C$85 =""), 0, IF( ISNUMBER( W85 ), 0, 1 ))</f>
        <v>0</v>
      </c>
      <c r="CF85" s="276">
        <f xml:space="preserve"> IF( OR( $C$85 = $DC$85, $C$85 =""), 0, IF( ISNUMBER( X85 ), 0, 1 ))</f>
        <v>0</v>
      </c>
      <c r="CG85" s="276">
        <f xml:space="preserve"> IF( OR( $C$85 = $DC$85, $C$85 =""), 0, IF( ISNUMBER( Y85 ), 0, 1 ))</f>
        <v>0</v>
      </c>
      <c r="CH85" s="115"/>
      <c r="CI85" s="276">
        <f xml:space="preserve"> IF( OR( $C$85 = $DC$85, $C$85 =""), 0, IF( ISNUMBER( AA85 ), 0, 1 ))</f>
        <v>0</v>
      </c>
      <c r="CJ85" s="276">
        <f xml:space="preserve"> IF( OR( $C$85 = $DC$85, $C$85 =""), 0, IF( ISNUMBER( AB85 ), 0, 1 ))</f>
        <v>0</v>
      </c>
      <c r="CK85" s="276">
        <f xml:space="preserve"> IF( OR( $C$85 = $DC$85, $C$85 =""), 0, IF( ISNUMBER( AC85 ), 0, 1 ))</f>
        <v>0</v>
      </c>
      <c r="CL85" s="276">
        <f xml:space="preserve"> IF( OR( $C$85 = $DC$85, $C$85 =""), 0, IF( ISNUMBER( AD85 ), 0, 1 ))</f>
        <v>0</v>
      </c>
      <c r="CM85" s="115"/>
      <c r="CN85" s="276">
        <f xml:space="preserve"> IF( OR( $C$85 = $DC$85, $C$85 =""), 0, IF( ISNUMBER( AF85 ), 0, 1 ))</f>
        <v>0</v>
      </c>
      <c r="CO85" s="276">
        <f xml:space="preserve"> IF( OR( $C$85 = $DC$85, $C$85 =""), 0, IF( ISNUMBER( AG85 ), 0, 1 ))</f>
        <v>0</v>
      </c>
      <c r="CP85" s="276">
        <f xml:space="preserve"> IF( OR( $C$85 = $DC$85, $C$85 =""), 0, IF( ISNUMBER( AH85 ), 0, 1 ))</f>
        <v>0</v>
      </c>
      <c r="CQ85" s="276">
        <f xml:space="preserve"> IF( OR( $C$85 = $DC$85, $C$85 =""), 0, IF( ISNUMBER( AI85 ), 0, 1 ))</f>
        <v>0</v>
      </c>
      <c r="CR85" s="115"/>
      <c r="CS85" s="276">
        <f xml:space="preserve"> IF( OR( $C$85 = $DC$85, $C$85 =""), 0, IF( ISNUMBER( AK85 ), 0, 1 ))</f>
        <v>0</v>
      </c>
      <c r="CT85" s="276">
        <f xml:space="preserve"> IF( OR( $C$85 = $DC$85, $C$85 =""), 0, IF( ISNUMBER( AL85 ), 0, 1 ))</f>
        <v>0</v>
      </c>
      <c r="CU85" s="276">
        <f xml:space="preserve"> IF( OR( $C$85 = $DC$85, $C$85 =""), 0, IF( ISNUMBER( AM85 ), 0, 1 ))</f>
        <v>0</v>
      </c>
      <c r="CV85" s="276">
        <f xml:space="preserve"> IF( OR( $C$85 = $DC$85, $C$85 =""), 0, IF( ISNUMBER( AN85 ), 0, 1 ))</f>
        <v>0</v>
      </c>
      <c r="CW85" s="115"/>
      <c r="CX85" s="276">
        <f xml:space="preserve"> IF( OR( $C$85 = $DC$85, $C$85 =""), 0, IF( ISNUMBER( AP85 ), 0, 1 ))</f>
        <v>0</v>
      </c>
      <c r="CY85" s="276">
        <f xml:space="preserve"> IF( OR( $C$85 = $DC$85, $C$85 =""), 0, IF( ISNUMBER( AQ85 ), 0, 1 ))</f>
        <v>0</v>
      </c>
      <c r="CZ85" s="276">
        <f xml:space="preserve"> IF( OR( $C$85 = $DC$85, $C$85 =""), 0, IF( ISNUMBER( AR85 ), 0, 1 ))</f>
        <v>0</v>
      </c>
      <c r="DA85" s="276">
        <f xml:space="preserve"> IF( OR( $C$85 = $DC$85, $C$85 =""), 0, IF( ISNUMBER( AS85 ), 0, 1 ))</f>
        <v>0</v>
      </c>
      <c r="DB85" s="165"/>
      <c r="DC85" s="165" t="s">
        <v>797</v>
      </c>
    </row>
    <row r="86" spans="2:107" ht="14.25" customHeight="1" x14ac:dyDescent="0.25">
      <c r="B86" s="322">
        <f t="shared" si="38"/>
        <v>76</v>
      </c>
      <c r="C86" s="321" t="s">
        <v>804</v>
      </c>
      <c r="D86" s="371"/>
      <c r="E86" s="279" t="s">
        <v>41</v>
      </c>
      <c r="F86" s="326">
        <v>3</v>
      </c>
      <c r="G86" s="327">
        <v>0</v>
      </c>
      <c r="H86" s="282">
        <v>0</v>
      </c>
      <c r="I86" s="282">
        <v>0</v>
      </c>
      <c r="J86" s="282">
        <v>0</v>
      </c>
      <c r="K86" s="283">
        <f t="shared" si="21"/>
        <v>0</v>
      </c>
      <c r="L86" s="327">
        <v>0</v>
      </c>
      <c r="M86" s="282">
        <v>0</v>
      </c>
      <c r="N86" s="282">
        <v>0</v>
      </c>
      <c r="O86" s="282">
        <v>0</v>
      </c>
      <c r="P86" s="283">
        <f t="shared" si="22"/>
        <v>0</v>
      </c>
      <c r="Q86" s="327">
        <v>0</v>
      </c>
      <c r="R86" s="282">
        <v>0</v>
      </c>
      <c r="S86" s="282">
        <v>0</v>
      </c>
      <c r="T86" s="282">
        <v>0</v>
      </c>
      <c r="U86" s="283">
        <f t="shared" si="23"/>
        <v>0</v>
      </c>
      <c r="V86" s="327">
        <v>0</v>
      </c>
      <c r="W86" s="282">
        <v>0</v>
      </c>
      <c r="X86" s="282">
        <v>0</v>
      </c>
      <c r="Y86" s="282">
        <v>0</v>
      </c>
      <c r="Z86" s="283">
        <f t="shared" si="24"/>
        <v>0</v>
      </c>
      <c r="AA86" s="327">
        <v>0</v>
      </c>
      <c r="AB86" s="282">
        <v>0</v>
      </c>
      <c r="AC86" s="282">
        <v>0</v>
      </c>
      <c r="AD86" s="282">
        <v>0</v>
      </c>
      <c r="AE86" s="283">
        <f t="shared" si="25"/>
        <v>0</v>
      </c>
      <c r="AF86" s="327">
        <v>0</v>
      </c>
      <c r="AG86" s="282">
        <v>0</v>
      </c>
      <c r="AH86" s="282">
        <v>0</v>
      </c>
      <c r="AI86" s="282">
        <v>0</v>
      </c>
      <c r="AJ86" s="283">
        <f t="shared" si="26"/>
        <v>0</v>
      </c>
      <c r="AK86" s="327">
        <v>0</v>
      </c>
      <c r="AL86" s="282">
        <v>0</v>
      </c>
      <c r="AM86" s="282">
        <v>0</v>
      </c>
      <c r="AN86" s="282">
        <v>0</v>
      </c>
      <c r="AO86" s="283">
        <f t="shared" si="27"/>
        <v>0</v>
      </c>
      <c r="AP86" s="327">
        <v>0</v>
      </c>
      <c r="AQ86" s="282">
        <v>0</v>
      </c>
      <c r="AR86" s="282">
        <v>0</v>
      </c>
      <c r="AS86" s="282">
        <v>0</v>
      </c>
      <c r="AT86" s="283">
        <f t="shared" si="28"/>
        <v>0</v>
      </c>
      <c r="AU86" s="256"/>
      <c r="AV86" s="70"/>
      <c r="AW86" s="37" t="s">
        <v>484</v>
      </c>
      <c r="AX86" s="71"/>
      <c r="AY86" s="43">
        <f t="shared" si="40"/>
        <v>0</v>
      </c>
      <c r="AZ86" s="43"/>
      <c r="BA86" s="115"/>
      <c r="BB86" s="322">
        <f t="shared" si="39"/>
        <v>76</v>
      </c>
      <c r="BC86" s="319" t="s">
        <v>805</v>
      </c>
      <c r="BD86" s="279" t="s">
        <v>41</v>
      </c>
      <c r="BE86" s="326">
        <v>3</v>
      </c>
      <c r="BF86" s="383" t="s">
        <v>806</v>
      </c>
      <c r="BG86" s="290" t="s">
        <v>807</v>
      </c>
      <c r="BH86" s="290" t="s">
        <v>808</v>
      </c>
      <c r="BI86" s="290" t="s">
        <v>809</v>
      </c>
      <c r="BJ86" s="291" t="s">
        <v>810</v>
      </c>
      <c r="BL86" s="380"/>
      <c r="BM86" s="276">
        <f t="shared" si="41"/>
        <v>0</v>
      </c>
      <c r="BN86" s="8"/>
      <c r="BO86" s="276">
        <f xml:space="preserve"> IF( OR( $C$86 = $DC$86, $C$86 =""), 0, IF( ISNUMBER( G86 ), 0, 1 ))</f>
        <v>0</v>
      </c>
      <c r="BP86" s="276">
        <f xml:space="preserve"> IF( OR( $C$86 = $DC$86, $C$86 =""), 0, IF( ISNUMBER( H86 ), 0, 1 ))</f>
        <v>0</v>
      </c>
      <c r="BQ86" s="276">
        <f xml:space="preserve"> IF( OR( $C$86 = $DC$86, $C$86 =""), 0, IF( ISNUMBER( I86 ), 0, 1 ))</f>
        <v>0</v>
      </c>
      <c r="BR86" s="276">
        <f xml:space="preserve"> IF( OR( $C$86 = $DC$86, $C$86 =""), 0, IF( ISNUMBER( J86 ), 0, 1 ))</f>
        <v>0</v>
      </c>
      <c r="BS86" s="115"/>
      <c r="BT86" s="276">
        <f xml:space="preserve"> IF( OR( $C$86 = $DC$86, $C$86 =""), 0, IF( ISNUMBER( L86 ), 0, 1 ))</f>
        <v>0</v>
      </c>
      <c r="BU86" s="276">
        <f xml:space="preserve"> IF( OR( $C$86 = $DC$86, $C$86 =""), 0, IF( ISNUMBER( M86 ), 0, 1 ))</f>
        <v>0</v>
      </c>
      <c r="BV86" s="276">
        <f xml:space="preserve"> IF( OR( $C$86 = $DC$86, $C$86 =""), 0, IF( ISNUMBER( N86 ), 0, 1 ))</f>
        <v>0</v>
      </c>
      <c r="BW86" s="276">
        <f xml:space="preserve"> IF( OR( $C$86 = $DC$86, $C$86 =""), 0, IF( ISNUMBER( O86 ), 0, 1 ))</f>
        <v>0</v>
      </c>
      <c r="BX86" s="115"/>
      <c r="BY86" s="276">
        <f xml:space="preserve"> IF( OR( $C$86 = $DC$86, $C$86 =""), 0, IF( ISNUMBER( Q86 ), 0, 1 ))</f>
        <v>0</v>
      </c>
      <c r="BZ86" s="276">
        <f xml:space="preserve"> IF( OR( $C$86 = $DC$86, $C$86 =""), 0, IF( ISNUMBER( R86 ), 0, 1 ))</f>
        <v>0</v>
      </c>
      <c r="CA86" s="276">
        <f xml:space="preserve"> IF( OR( $C$86 = $DC$86, $C$86 =""), 0, IF( ISNUMBER( S86 ), 0, 1 ))</f>
        <v>0</v>
      </c>
      <c r="CB86" s="276">
        <f xml:space="preserve"> IF( OR( $C$86 = $DC$86, $C$86 =""), 0, IF( ISNUMBER( T86 ), 0, 1 ))</f>
        <v>0</v>
      </c>
      <c r="CC86" s="115"/>
      <c r="CD86" s="276">
        <f xml:space="preserve"> IF( OR( $C$86 = $DC$86, $C$86 =""), 0, IF( ISNUMBER( V86 ), 0, 1 ))</f>
        <v>0</v>
      </c>
      <c r="CE86" s="276">
        <f xml:space="preserve"> IF( OR( $C$86 = $DC$86, $C$86 =""), 0, IF( ISNUMBER( W86 ), 0, 1 ))</f>
        <v>0</v>
      </c>
      <c r="CF86" s="276">
        <f xml:space="preserve"> IF( OR( $C$86 = $DC$86, $C$86 =""), 0, IF( ISNUMBER( X86 ), 0, 1 ))</f>
        <v>0</v>
      </c>
      <c r="CG86" s="276">
        <f xml:space="preserve"> IF( OR( $C$86 = $DC$86, $C$86 =""), 0, IF( ISNUMBER( Y86 ), 0, 1 ))</f>
        <v>0</v>
      </c>
      <c r="CH86" s="115"/>
      <c r="CI86" s="276">
        <f xml:space="preserve"> IF( OR( $C$86 = $DC$86, $C$86 =""), 0, IF( ISNUMBER( AA86 ), 0, 1 ))</f>
        <v>0</v>
      </c>
      <c r="CJ86" s="276">
        <f xml:space="preserve"> IF( OR( $C$86 = $DC$86, $C$86 =""), 0, IF( ISNUMBER( AB86 ), 0, 1 ))</f>
        <v>0</v>
      </c>
      <c r="CK86" s="276">
        <f xml:space="preserve"> IF( OR( $C$86 = $DC$86, $C$86 =""), 0, IF( ISNUMBER( AC86 ), 0, 1 ))</f>
        <v>0</v>
      </c>
      <c r="CL86" s="276">
        <f xml:space="preserve"> IF( OR( $C$86 = $DC$86, $C$86 =""), 0, IF( ISNUMBER( AD86 ), 0, 1 ))</f>
        <v>0</v>
      </c>
      <c r="CM86" s="115"/>
      <c r="CN86" s="276">
        <f xml:space="preserve"> IF( OR( $C$86 = $DC$86, $C$86 =""), 0, IF( ISNUMBER( AF86 ), 0, 1 ))</f>
        <v>0</v>
      </c>
      <c r="CO86" s="276">
        <f xml:space="preserve"> IF( OR( $C$86 = $DC$86, $C$86 =""), 0, IF( ISNUMBER( AG86 ), 0, 1 ))</f>
        <v>0</v>
      </c>
      <c r="CP86" s="276">
        <f xml:space="preserve"> IF( OR( $C$86 = $DC$86, $C$86 =""), 0, IF( ISNUMBER( AH86 ), 0, 1 ))</f>
        <v>0</v>
      </c>
      <c r="CQ86" s="276">
        <f xml:space="preserve"> IF( OR( $C$86 = $DC$86, $C$86 =""), 0, IF( ISNUMBER( AI86 ), 0, 1 ))</f>
        <v>0</v>
      </c>
      <c r="CR86" s="115"/>
      <c r="CS86" s="276">
        <f xml:space="preserve"> IF( OR( $C$86 = $DC$86, $C$86 =""), 0, IF( ISNUMBER( AK86 ), 0, 1 ))</f>
        <v>0</v>
      </c>
      <c r="CT86" s="276">
        <f xml:space="preserve"> IF( OR( $C$86 = $DC$86, $C$86 =""), 0, IF( ISNUMBER( AL86 ), 0, 1 ))</f>
        <v>0</v>
      </c>
      <c r="CU86" s="276">
        <f xml:space="preserve"> IF( OR( $C$86 = $DC$86, $C$86 =""), 0, IF( ISNUMBER( AM86 ), 0, 1 ))</f>
        <v>0</v>
      </c>
      <c r="CV86" s="276">
        <f xml:space="preserve"> IF( OR( $C$86 = $DC$86, $C$86 =""), 0, IF( ISNUMBER( AN86 ), 0, 1 ))</f>
        <v>0</v>
      </c>
      <c r="CW86" s="115"/>
      <c r="CX86" s="276">
        <f xml:space="preserve"> IF( OR( $C$86 = $DC$86, $C$86 =""), 0, IF( ISNUMBER( AP86 ), 0, 1 ))</f>
        <v>0</v>
      </c>
      <c r="CY86" s="276">
        <f xml:space="preserve"> IF( OR( $C$86 = $DC$86, $C$86 =""), 0, IF( ISNUMBER( AQ86 ), 0, 1 ))</f>
        <v>0</v>
      </c>
      <c r="CZ86" s="276">
        <f xml:space="preserve"> IF( OR( $C$86 = $DC$86, $C$86 =""), 0, IF( ISNUMBER( AR86 ), 0, 1 ))</f>
        <v>0</v>
      </c>
      <c r="DA86" s="276">
        <f xml:space="preserve"> IF( OR( $C$86 = $DC$86, $C$86 =""), 0, IF( ISNUMBER( AS86 ), 0, 1 ))</f>
        <v>0</v>
      </c>
      <c r="DB86" s="165"/>
      <c r="DC86" s="165" t="s">
        <v>804</v>
      </c>
    </row>
    <row r="87" spans="2:107" ht="14.25" customHeight="1" thickBot="1" x14ac:dyDescent="0.3">
      <c r="B87" s="333">
        <f t="shared" si="38"/>
        <v>77</v>
      </c>
      <c r="C87" s="334" t="s">
        <v>811</v>
      </c>
      <c r="D87" s="384"/>
      <c r="E87" s="385" t="s">
        <v>41</v>
      </c>
      <c r="F87" s="337">
        <v>3</v>
      </c>
      <c r="G87" s="338">
        <v>0</v>
      </c>
      <c r="H87" s="339">
        <v>0</v>
      </c>
      <c r="I87" s="339">
        <v>0</v>
      </c>
      <c r="J87" s="339">
        <v>0</v>
      </c>
      <c r="K87" s="340">
        <f t="shared" si="21"/>
        <v>0</v>
      </c>
      <c r="L87" s="338">
        <v>0</v>
      </c>
      <c r="M87" s="339">
        <v>0</v>
      </c>
      <c r="N87" s="339">
        <v>0</v>
      </c>
      <c r="O87" s="339">
        <v>0</v>
      </c>
      <c r="P87" s="340">
        <f t="shared" si="22"/>
        <v>0</v>
      </c>
      <c r="Q87" s="338">
        <v>0</v>
      </c>
      <c r="R87" s="339">
        <v>0</v>
      </c>
      <c r="S87" s="339">
        <v>0</v>
      </c>
      <c r="T87" s="339">
        <v>0</v>
      </c>
      <c r="U87" s="340">
        <f t="shared" si="23"/>
        <v>0</v>
      </c>
      <c r="V87" s="338">
        <v>0</v>
      </c>
      <c r="W87" s="339">
        <v>0</v>
      </c>
      <c r="X87" s="339">
        <v>0</v>
      </c>
      <c r="Y87" s="339">
        <v>0</v>
      </c>
      <c r="Z87" s="340">
        <f t="shared" si="24"/>
        <v>0</v>
      </c>
      <c r="AA87" s="338">
        <v>0</v>
      </c>
      <c r="AB87" s="339">
        <v>0</v>
      </c>
      <c r="AC87" s="339">
        <v>0</v>
      </c>
      <c r="AD87" s="339">
        <v>0</v>
      </c>
      <c r="AE87" s="340">
        <f t="shared" si="25"/>
        <v>0</v>
      </c>
      <c r="AF87" s="338">
        <v>0</v>
      </c>
      <c r="AG87" s="339">
        <v>0</v>
      </c>
      <c r="AH87" s="339">
        <v>0</v>
      </c>
      <c r="AI87" s="339">
        <v>0</v>
      </c>
      <c r="AJ87" s="340">
        <f t="shared" si="26"/>
        <v>0</v>
      </c>
      <c r="AK87" s="338">
        <v>0</v>
      </c>
      <c r="AL87" s="339">
        <v>0</v>
      </c>
      <c r="AM87" s="339">
        <v>0</v>
      </c>
      <c r="AN87" s="339">
        <v>0</v>
      </c>
      <c r="AO87" s="340">
        <f t="shared" si="27"/>
        <v>0</v>
      </c>
      <c r="AP87" s="338">
        <v>0</v>
      </c>
      <c r="AQ87" s="339">
        <v>0</v>
      </c>
      <c r="AR87" s="339">
        <v>0</v>
      </c>
      <c r="AS87" s="339">
        <v>0</v>
      </c>
      <c r="AT87" s="340">
        <f t="shared" si="28"/>
        <v>0</v>
      </c>
      <c r="AU87" s="256"/>
      <c r="AV87" s="386"/>
      <c r="AW87" s="37" t="s">
        <v>484</v>
      </c>
      <c r="AX87" s="71"/>
      <c r="AY87" s="43">
        <f t="shared" si="40"/>
        <v>0</v>
      </c>
      <c r="AZ87" s="43"/>
      <c r="BA87" s="115"/>
      <c r="BB87" s="333">
        <f t="shared" si="39"/>
        <v>77</v>
      </c>
      <c r="BC87" s="341" t="s">
        <v>812</v>
      </c>
      <c r="BD87" s="385" t="s">
        <v>41</v>
      </c>
      <c r="BE87" s="337">
        <v>3</v>
      </c>
      <c r="BF87" s="387" t="s">
        <v>813</v>
      </c>
      <c r="BG87" s="342" t="s">
        <v>814</v>
      </c>
      <c r="BH87" s="342" t="s">
        <v>815</v>
      </c>
      <c r="BI87" s="342" t="s">
        <v>816</v>
      </c>
      <c r="BJ87" s="343" t="s">
        <v>817</v>
      </c>
      <c r="BL87" s="380"/>
      <c r="BM87" s="276">
        <f t="shared" si="41"/>
        <v>0</v>
      </c>
      <c r="BN87" s="8"/>
      <c r="BO87" s="276">
        <f xml:space="preserve"> IF( OR( $C$87 = $DC$87, $C$87 =""), 0, IF( ISNUMBER( G87 ), 0, 1 ))</f>
        <v>0</v>
      </c>
      <c r="BP87" s="276">
        <f xml:space="preserve"> IF( OR( $C$87 = $DC$87, $C$87 =""), 0, IF( ISNUMBER( H87 ), 0, 1 ))</f>
        <v>0</v>
      </c>
      <c r="BQ87" s="276">
        <f xml:space="preserve"> IF( OR( $C$87 = $DC$87, $C$87 =""), 0, IF( ISNUMBER( I87 ), 0, 1 ))</f>
        <v>0</v>
      </c>
      <c r="BR87" s="276">
        <f xml:space="preserve"> IF( OR( $C$87 = $DC$87, $C$87 =""), 0, IF( ISNUMBER( J87 ), 0, 1 ))</f>
        <v>0</v>
      </c>
      <c r="BS87" s="115"/>
      <c r="BT87" s="276">
        <f xml:space="preserve"> IF( OR( $C$87 = $DC$87, $C$87 =""), 0, IF( ISNUMBER( L87 ), 0, 1 ))</f>
        <v>0</v>
      </c>
      <c r="BU87" s="276">
        <f xml:space="preserve"> IF( OR( $C$87 = $DC$87, $C$87 =""), 0, IF( ISNUMBER( M87 ), 0, 1 ))</f>
        <v>0</v>
      </c>
      <c r="BV87" s="276">
        <f xml:space="preserve"> IF( OR( $C$87 = $DC$87, $C$87 =""), 0, IF( ISNUMBER( N87 ), 0, 1 ))</f>
        <v>0</v>
      </c>
      <c r="BW87" s="276">
        <f xml:space="preserve"> IF( OR( $C$87 = $DC$87, $C$87 =""), 0, IF( ISNUMBER( O87 ), 0, 1 ))</f>
        <v>0</v>
      </c>
      <c r="BX87" s="115"/>
      <c r="BY87" s="276">
        <f xml:space="preserve"> IF( OR( $C$87 = $DC$87, $C$87 =""), 0, IF( ISNUMBER( Q87 ), 0, 1 ))</f>
        <v>0</v>
      </c>
      <c r="BZ87" s="276">
        <f xml:space="preserve"> IF( OR( $C$87 = $DC$87, $C$87 =""), 0, IF( ISNUMBER( R87 ), 0, 1 ))</f>
        <v>0</v>
      </c>
      <c r="CA87" s="276">
        <f xml:space="preserve"> IF( OR( $C$87 = $DC$87, $C$87 =""), 0, IF( ISNUMBER( S87 ), 0, 1 ))</f>
        <v>0</v>
      </c>
      <c r="CB87" s="276">
        <f xml:space="preserve"> IF( OR( $C$87 = $DC$87, $C$87 =""), 0, IF( ISNUMBER( T87 ), 0, 1 ))</f>
        <v>0</v>
      </c>
      <c r="CC87" s="115"/>
      <c r="CD87" s="276">
        <f xml:space="preserve"> IF( OR( $C$87 = $DC$87, $C$87 =""), 0, IF( ISNUMBER( V87 ), 0, 1 ))</f>
        <v>0</v>
      </c>
      <c r="CE87" s="276">
        <f xml:space="preserve"> IF( OR( $C$87 = $DC$87, $C$87 =""), 0, IF( ISNUMBER( W87 ), 0, 1 ))</f>
        <v>0</v>
      </c>
      <c r="CF87" s="276">
        <f xml:space="preserve"> IF( OR( $C$87 = $DC$87, $C$87 =""), 0, IF( ISNUMBER( X87 ), 0, 1 ))</f>
        <v>0</v>
      </c>
      <c r="CG87" s="276">
        <f xml:space="preserve"> IF( OR( $C$87 = $DC$87, $C$87 =""), 0, IF( ISNUMBER( Y87 ), 0, 1 ))</f>
        <v>0</v>
      </c>
      <c r="CH87" s="115"/>
      <c r="CI87" s="276">
        <f xml:space="preserve"> IF( OR( $C$87 = $DC$87, $C$87 =""), 0, IF( ISNUMBER( AA87 ), 0, 1 ))</f>
        <v>0</v>
      </c>
      <c r="CJ87" s="276">
        <f xml:space="preserve"> IF( OR( $C$87 = $DC$87, $C$87 =""), 0, IF( ISNUMBER( AB87 ), 0, 1 ))</f>
        <v>0</v>
      </c>
      <c r="CK87" s="276">
        <f xml:space="preserve"> IF( OR( $C$87 = $DC$87, $C$87 =""), 0, IF( ISNUMBER( AC87 ), 0, 1 ))</f>
        <v>0</v>
      </c>
      <c r="CL87" s="276">
        <f xml:space="preserve"> IF( OR( $C$87 = $DC$87, $C$87 =""), 0, IF( ISNUMBER( AD87 ), 0, 1 ))</f>
        <v>0</v>
      </c>
      <c r="CM87" s="115"/>
      <c r="CN87" s="276">
        <f xml:space="preserve"> IF( OR( $C$87 = $DC$87, $C$87 =""), 0, IF( ISNUMBER( AF87 ), 0, 1 ))</f>
        <v>0</v>
      </c>
      <c r="CO87" s="276">
        <f xml:space="preserve"> IF( OR( $C$87 = $DC$87, $C$87 =""), 0, IF( ISNUMBER( AG87 ), 0, 1 ))</f>
        <v>0</v>
      </c>
      <c r="CP87" s="276">
        <f xml:space="preserve"> IF( OR( $C$87 = $DC$87, $C$87 =""), 0, IF( ISNUMBER( AH87 ), 0, 1 ))</f>
        <v>0</v>
      </c>
      <c r="CQ87" s="276">
        <f xml:space="preserve"> IF( OR( $C$87 = $DC$87, $C$87 =""), 0, IF( ISNUMBER( AI87 ), 0, 1 ))</f>
        <v>0</v>
      </c>
      <c r="CR87" s="115"/>
      <c r="CS87" s="276">
        <f xml:space="preserve"> IF( OR( $C$87 = $DC$87, $C$87 =""), 0, IF( ISNUMBER( AK87 ), 0, 1 ))</f>
        <v>0</v>
      </c>
      <c r="CT87" s="276">
        <f xml:space="preserve"> IF( OR( $C$87 = $DC$87, $C$87 =""), 0, IF( ISNUMBER( AL87 ), 0, 1 ))</f>
        <v>0</v>
      </c>
      <c r="CU87" s="276">
        <f xml:space="preserve"> IF( OR( $C$87 = $DC$87, $C$87 =""), 0, IF( ISNUMBER( AM87 ), 0, 1 ))</f>
        <v>0</v>
      </c>
      <c r="CV87" s="276">
        <f xml:space="preserve"> IF( OR( $C$87 = $DC$87, $C$87 =""), 0, IF( ISNUMBER( AN87 ), 0, 1 ))</f>
        <v>0</v>
      </c>
      <c r="CW87" s="115"/>
      <c r="CX87" s="276">
        <f xml:space="preserve"> IF( OR( $C$87 = $DC$87, $C$87 =""), 0, IF( ISNUMBER( AP87 ), 0, 1 ))</f>
        <v>0</v>
      </c>
      <c r="CY87" s="276">
        <f xml:space="preserve"> IF( OR( $C$87 = $DC$87, $C$87 =""), 0, IF( ISNUMBER( AQ87 ), 0, 1 ))</f>
        <v>0</v>
      </c>
      <c r="CZ87" s="276">
        <f xml:space="preserve"> IF( OR( $C$87 = $DC$87, $C$87 =""), 0, IF( ISNUMBER( AR87 ), 0, 1 ))</f>
        <v>0</v>
      </c>
      <c r="DA87" s="276">
        <f xml:space="preserve"> IF( OR( $C$87 = $DC$87, $C$87 =""), 0, IF( ISNUMBER( AS87 ), 0, 1 ))</f>
        <v>0</v>
      </c>
      <c r="DB87" s="165"/>
      <c r="DC87" s="165" t="s">
        <v>811</v>
      </c>
    </row>
    <row r="88" spans="2:107" ht="14.25" customHeight="1" thickBot="1" x14ac:dyDescent="0.3">
      <c r="B88" s="344">
        <f t="shared" si="38"/>
        <v>78</v>
      </c>
      <c r="C88" s="345" t="s">
        <v>818</v>
      </c>
      <c r="D88" s="346"/>
      <c r="E88" s="347" t="s">
        <v>41</v>
      </c>
      <c r="F88" s="348">
        <v>3</v>
      </c>
      <c r="G88" s="349">
        <f>SUM(G50:G87)</f>
        <v>0.879332</v>
      </c>
      <c r="H88" s="350">
        <f>SUM(H50:H87)</f>
        <v>0</v>
      </c>
      <c r="I88" s="350">
        <f>SUM(I50:I87)</f>
        <v>3.8029617288398061</v>
      </c>
      <c r="J88" s="350">
        <f>SUM(J50:J87)</f>
        <v>2.2120482699999999</v>
      </c>
      <c r="K88" s="351">
        <f t="shared" si="21"/>
        <v>6.8943419988398063</v>
      </c>
      <c r="L88" s="349">
        <f>SUM(L50:L87)</f>
        <v>0.86638700000000002</v>
      </c>
      <c r="M88" s="350">
        <f>SUM(M50:M87)</f>
        <v>0</v>
      </c>
      <c r="N88" s="350">
        <f>SUM(N50:N87)</f>
        <v>5.4029468094190003</v>
      </c>
      <c r="O88" s="350">
        <f>SUM(O50:O87)</f>
        <v>2.3016048828696367</v>
      </c>
      <c r="P88" s="351">
        <f t="shared" si="22"/>
        <v>8.570938692288637</v>
      </c>
      <c r="Q88" s="349">
        <f>SUM(Q50:Q87)</f>
        <v>1.1119970000000001</v>
      </c>
      <c r="R88" s="350">
        <f>SUM(R50:R87)</f>
        <v>1.825</v>
      </c>
      <c r="S88" s="350">
        <f>SUM(S50:S87)</f>
        <v>5.7691855709000004</v>
      </c>
      <c r="T88" s="350">
        <f>SUM(T50:T87)</f>
        <v>2.7208616575181956</v>
      </c>
      <c r="U88" s="351">
        <f t="shared" si="23"/>
        <v>11.427044228418197</v>
      </c>
      <c r="V88" s="349">
        <f>SUM(V50:V87)</f>
        <v>3.3116730730199722</v>
      </c>
      <c r="W88" s="350">
        <f>SUM(W50:W87)</f>
        <v>1.9830000000000001</v>
      </c>
      <c r="X88" s="350">
        <f>SUM(X50:X87)</f>
        <v>7.8391869231715745</v>
      </c>
      <c r="Y88" s="350">
        <f>SUM(Y50:Y87)</f>
        <v>5.1681313483367921</v>
      </c>
      <c r="Z88" s="351">
        <f t="shared" si="24"/>
        <v>18.301991344528339</v>
      </c>
      <c r="AA88" s="349">
        <f>SUM(AA50:AA87)</f>
        <v>3.5035321659080965</v>
      </c>
      <c r="AB88" s="350">
        <f>SUM(AB50:AB87)</f>
        <v>2.04</v>
      </c>
      <c r="AC88" s="350">
        <f>SUM(AC50:AC87)</f>
        <v>7.6988965323721423</v>
      </c>
      <c r="AD88" s="350">
        <f>SUM(AD50:AD87)</f>
        <v>5.1781313483367928</v>
      </c>
      <c r="AE88" s="351">
        <f t="shared" si="25"/>
        <v>18.420560046617034</v>
      </c>
      <c r="AF88" s="349">
        <f>SUM(AF50:AF87)</f>
        <v>3.7611552930601557</v>
      </c>
      <c r="AG88" s="350">
        <f>SUM(AG50:AG87)</f>
        <v>2.0430000000000001</v>
      </c>
      <c r="AH88" s="350">
        <f>SUM(AH50:AH87)</f>
        <v>6.7040680803624051</v>
      </c>
      <c r="AI88" s="350">
        <f>SUM(AI50:AI87)</f>
        <v>5.1791313483367931</v>
      </c>
      <c r="AJ88" s="351">
        <f t="shared" si="26"/>
        <v>17.687354721759352</v>
      </c>
      <c r="AK88" s="349">
        <f>SUM(AK50:AK87)</f>
        <v>3.9501395823016265</v>
      </c>
      <c r="AL88" s="350">
        <f>SUM(AL50:AL87)</f>
        <v>2.0230000000000001</v>
      </c>
      <c r="AM88" s="350">
        <f>SUM(AM50:AM87)</f>
        <v>5.8838621458161002</v>
      </c>
      <c r="AN88" s="350">
        <f>SUM(AN50:AN87)</f>
        <v>5.1751313483367944</v>
      </c>
      <c r="AO88" s="351">
        <f t="shared" si="27"/>
        <v>17.032133076454521</v>
      </c>
      <c r="AP88" s="349">
        <f>SUM(AP50:AP87)</f>
        <v>6.0785646368065116</v>
      </c>
      <c r="AQ88" s="350">
        <f>SUM(AQ50:AQ87)</f>
        <v>2.08</v>
      </c>
      <c r="AR88" s="350">
        <f>SUM(AR50:AR87)</f>
        <v>5.9638197914577633</v>
      </c>
      <c r="AS88" s="350">
        <f>SUM(AS50:AS87)</f>
        <v>5.1861313483367937</v>
      </c>
      <c r="AT88" s="351">
        <f t="shared" si="28"/>
        <v>19.30851577660107</v>
      </c>
      <c r="AU88" s="256"/>
      <c r="AV88" s="76" t="s">
        <v>819</v>
      </c>
      <c r="AW88" s="77"/>
      <c r="AX88" s="71"/>
      <c r="AY88" s="43"/>
      <c r="AZ88" s="43"/>
      <c r="BB88" s="344">
        <f t="shared" si="39"/>
        <v>78</v>
      </c>
      <c r="BC88" s="345" t="s">
        <v>818</v>
      </c>
      <c r="BD88" s="347" t="s">
        <v>41</v>
      </c>
      <c r="BE88" s="348">
        <v>3</v>
      </c>
      <c r="BF88" s="355" t="s">
        <v>820</v>
      </c>
      <c r="BG88" s="356" t="s">
        <v>821</v>
      </c>
      <c r="BH88" s="356" t="s">
        <v>822</v>
      </c>
      <c r="BI88" s="356" t="s">
        <v>823</v>
      </c>
      <c r="BJ88" s="357" t="s">
        <v>824</v>
      </c>
      <c r="BN88" s="8"/>
      <c r="BO88" s="166"/>
      <c r="BP88" s="166"/>
      <c r="BQ88" s="166"/>
      <c r="BR88" s="166"/>
      <c r="BS88" s="166"/>
      <c r="BT88" s="166"/>
      <c r="BU88" s="166"/>
      <c r="BV88" s="166"/>
      <c r="BW88" s="166"/>
      <c r="BX88" s="166"/>
      <c r="BY88" s="166"/>
      <c r="BZ88" s="166"/>
      <c r="CA88" s="166"/>
      <c r="CB88" s="166"/>
      <c r="CC88" s="166"/>
      <c r="CD88" s="166"/>
      <c r="CE88" s="166"/>
      <c r="CF88" s="166"/>
      <c r="CG88" s="166"/>
      <c r="CH88" s="166"/>
      <c r="CI88" s="166"/>
      <c r="CJ88" s="166"/>
      <c r="CK88" s="166"/>
      <c r="CL88" s="166"/>
      <c r="CM88" s="166"/>
      <c r="CN88" s="166"/>
      <c r="CO88" s="166"/>
      <c r="CP88" s="166"/>
      <c r="CQ88" s="166"/>
      <c r="CR88" s="166"/>
      <c r="CS88" s="166"/>
      <c r="CT88" s="166"/>
      <c r="CU88" s="166"/>
      <c r="CV88" s="166"/>
      <c r="CW88" s="166"/>
      <c r="CX88" s="166"/>
      <c r="CY88" s="166"/>
      <c r="CZ88" s="166"/>
      <c r="DA88" s="166"/>
    </row>
    <row r="89" spans="2:107" x14ac:dyDescent="0.25">
      <c r="B89" s="360"/>
      <c r="C89" s="361"/>
      <c r="D89" s="362"/>
      <c r="E89" s="262"/>
      <c r="F89" s="363"/>
      <c r="G89" s="363"/>
      <c r="H89" s="363"/>
      <c r="I89" s="363"/>
      <c r="J89" s="363"/>
      <c r="K89" s="363"/>
      <c r="L89" s="363"/>
      <c r="M89" s="363"/>
      <c r="N89" s="363"/>
      <c r="O89" s="363"/>
      <c r="P89" s="363"/>
      <c r="Q89" s="363"/>
      <c r="R89" s="363"/>
      <c r="S89" s="363"/>
      <c r="T89" s="363"/>
      <c r="U89" s="367"/>
      <c r="V89" s="367"/>
      <c r="W89" s="367"/>
      <c r="X89" s="367"/>
      <c r="Y89" s="367"/>
      <c r="Z89" s="367"/>
      <c r="AA89" s="367"/>
      <c r="AB89" s="367"/>
      <c r="AC89" s="367"/>
      <c r="AD89" s="367"/>
      <c r="AE89" s="367"/>
      <c r="AF89" s="367"/>
      <c r="AG89" s="367"/>
      <c r="AH89" s="367"/>
      <c r="AI89" s="367"/>
      <c r="AJ89" s="367"/>
      <c r="AK89" s="14"/>
      <c r="AL89" s="14"/>
      <c r="AM89" s="14"/>
      <c r="AN89" s="14"/>
      <c r="AO89" s="14"/>
      <c r="AP89" s="14"/>
      <c r="AQ89" s="14"/>
      <c r="AR89" s="14"/>
      <c r="AS89" s="14"/>
      <c r="AT89" s="14"/>
      <c r="AU89" s="14"/>
      <c r="AV89" s="115"/>
      <c r="AW89" s="115"/>
      <c r="AX89" s="115"/>
      <c r="AY89" s="43"/>
      <c r="AZ89" s="43"/>
      <c r="BO89" s="388">
        <f>SUM(BM9:DA87)</f>
        <v>0</v>
      </c>
    </row>
    <row r="90" spans="2:107" x14ac:dyDescent="0.2">
      <c r="B90" s="206" t="s">
        <v>291</v>
      </c>
      <c r="C90" s="207"/>
      <c r="D90" s="208"/>
      <c r="E90" s="208"/>
      <c r="F90" s="208"/>
      <c r="G90" s="35"/>
      <c r="H90" s="209"/>
      <c r="I90" s="209"/>
      <c r="J90" s="209"/>
      <c r="K90" s="209"/>
      <c r="L90" s="209"/>
      <c r="M90" s="209"/>
      <c r="N90" s="209"/>
      <c r="O90" s="209"/>
      <c r="P90" s="209"/>
      <c r="Q90" s="209"/>
      <c r="R90" s="111"/>
      <c r="S90" s="111"/>
      <c r="T90" s="111"/>
      <c r="U90" s="111"/>
      <c r="V90" s="367"/>
      <c r="W90" s="367"/>
      <c r="X90" s="367"/>
      <c r="Y90" s="367"/>
      <c r="Z90" s="367"/>
      <c r="AA90" s="367"/>
      <c r="AB90" s="367"/>
      <c r="AC90" s="367"/>
      <c r="AD90" s="367"/>
      <c r="AE90" s="367"/>
      <c r="AF90" s="367"/>
      <c r="AG90" s="367"/>
      <c r="AH90" s="367"/>
      <c r="AI90" s="367"/>
      <c r="AJ90" s="367"/>
      <c r="AK90" s="14"/>
      <c r="AL90" s="14"/>
      <c r="AM90" s="14"/>
      <c r="AN90" s="14"/>
      <c r="AO90" s="14"/>
      <c r="AP90" s="14"/>
      <c r="AQ90" s="14"/>
      <c r="AR90" s="14"/>
      <c r="AS90" s="14"/>
      <c r="AT90" s="14"/>
      <c r="AU90" s="14"/>
      <c r="AV90" s="115"/>
      <c r="AW90" s="204"/>
      <c r="AX90" s="204"/>
      <c r="AY90" s="204"/>
      <c r="AZ90" s="204"/>
    </row>
    <row r="91" spans="2:107" x14ac:dyDescent="0.2">
      <c r="B91" s="211"/>
      <c r="C91" s="212" t="s">
        <v>292</v>
      </c>
      <c r="D91" s="208"/>
      <c r="E91" s="208"/>
      <c r="F91" s="208"/>
      <c r="G91" s="35"/>
      <c r="H91" s="209"/>
      <c r="I91" s="209"/>
      <c r="J91" s="209"/>
      <c r="K91" s="209"/>
      <c r="L91" s="209"/>
      <c r="M91" s="209"/>
      <c r="N91" s="209"/>
      <c r="O91" s="209"/>
      <c r="P91" s="209"/>
      <c r="Q91" s="209"/>
      <c r="R91" s="111"/>
      <c r="S91" s="111"/>
      <c r="T91" s="111"/>
      <c r="U91" s="111"/>
      <c r="V91" s="367"/>
      <c r="W91" s="367"/>
      <c r="X91" s="367"/>
      <c r="Y91" s="367"/>
      <c r="Z91" s="367"/>
      <c r="AA91" s="367"/>
      <c r="AB91" s="367"/>
      <c r="AC91" s="367"/>
      <c r="AD91" s="367"/>
      <c r="AE91" s="367"/>
      <c r="AF91" s="367"/>
      <c r="AG91" s="367"/>
      <c r="AH91" s="367"/>
      <c r="AI91" s="367"/>
      <c r="AJ91" s="367"/>
      <c r="AK91" s="14"/>
      <c r="AL91" s="14"/>
      <c r="AM91" s="14"/>
      <c r="AN91" s="14"/>
      <c r="AO91" s="14"/>
      <c r="AP91" s="14"/>
      <c r="AQ91" s="14"/>
      <c r="AR91" s="14"/>
      <c r="AS91" s="14"/>
      <c r="AT91" s="14"/>
      <c r="AU91" s="14"/>
      <c r="AV91" s="115"/>
      <c r="AW91" s="204"/>
      <c r="AX91" s="204"/>
      <c r="AY91" s="204"/>
      <c r="AZ91" s="204"/>
    </row>
    <row r="92" spans="2:107" ht="15" customHeight="1" x14ac:dyDescent="0.2">
      <c r="B92" s="213"/>
      <c r="C92" s="212" t="s">
        <v>293</v>
      </c>
      <c r="D92" s="208"/>
      <c r="E92" s="208"/>
      <c r="F92" s="208"/>
      <c r="G92" s="35"/>
      <c r="H92" s="209"/>
      <c r="I92" s="209"/>
      <c r="J92" s="209"/>
      <c r="K92" s="209"/>
      <c r="L92" s="209"/>
      <c r="M92" s="209"/>
      <c r="N92" s="209"/>
      <c r="O92" s="209"/>
      <c r="P92" s="209"/>
      <c r="Q92" s="209"/>
      <c r="R92" s="111"/>
      <c r="S92" s="111"/>
      <c r="T92" s="111"/>
      <c r="U92" s="111"/>
      <c r="V92" s="367"/>
      <c r="W92" s="367"/>
      <c r="X92" s="367"/>
      <c r="Y92" s="367"/>
      <c r="Z92" s="367"/>
      <c r="AA92" s="367"/>
      <c r="AB92" s="367"/>
      <c r="AC92" s="367"/>
      <c r="AD92" s="367"/>
      <c r="AE92" s="367"/>
      <c r="AF92" s="367"/>
      <c r="AG92" s="367"/>
      <c r="AH92" s="367"/>
      <c r="AI92" s="367"/>
      <c r="AJ92" s="367"/>
      <c r="AK92" s="14"/>
      <c r="AL92" s="14"/>
      <c r="AM92" s="14"/>
      <c r="AN92" s="14"/>
      <c r="AO92" s="14"/>
      <c r="AP92" s="14"/>
      <c r="AQ92" s="14"/>
      <c r="AR92" s="14"/>
      <c r="AS92" s="14"/>
      <c r="AT92" s="14"/>
      <c r="AU92" s="14"/>
      <c r="AV92" s="115"/>
      <c r="AW92" s="204"/>
      <c r="AX92" s="204"/>
      <c r="AY92" s="204"/>
      <c r="AZ92" s="204"/>
    </row>
    <row r="93" spans="2:107" ht="15" customHeight="1" x14ac:dyDescent="0.2">
      <c r="B93" s="214"/>
      <c r="C93" s="212" t="s">
        <v>294</v>
      </c>
      <c r="D93" s="208"/>
      <c r="E93" s="208"/>
      <c r="F93" s="208"/>
      <c r="G93" s="35"/>
      <c r="H93" s="209"/>
      <c r="I93" s="209"/>
      <c r="J93" s="209"/>
      <c r="K93" s="209"/>
      <c r="L93" s="209"/>
      <c r="M93" s="209"/>
      <c r="N93" s="209"/>
      <c r="O93" s="209"/>
      <c r="P93" s="209"/>
      <c r="Q93" s="209"/>
      <c r="R93" s="111"/>
      <c r="S93" s="111"/>
      <c r="T93" s="111"/>
      <c r="U93" s="111"/>
      <c r="V93" s="367"/>
      <c r="W93" s="367"/>
      <c r="X93" s="367"/>
      <c r="Y93" s="367"/>
      <c r="Z93" s="367"/>
      <c r="AA93" s="367"/>
      <c r="AB93" s="367"/>
      <c r="AC93" s="367"/>
      <c r="AD93" s="367"/>
      <c r="AE93" s="367"/>
      <c r="AF93" s="367"/>
      <c r="AG93" s="367"/>
      <c r="AH93" s="367"/>
      <c r="AI93" s="367"/>
      <c r="AJ93" s="367"/>
      <c r="AK93" s="14"/>
      <c r="AL93" s="14"/>
      <c r="AM93" s="14"/>
      <c r="AN93" s="14"/>
      <c r="AO93" s="14"/>
      <c r="AP93" s="14"/>
      <c r="AQ93" s="14"/>
      <c r="AR93" s="14"/>
      <c r="AS93" s="14"/>
      <c r="AT93" s="14"/>
      <c r="AU93" s="14"/>
      <c r="AV93" s="115"/>
      <c r="AW93" s="204"/>
      <c r="AX93" s="204"/>
      <c r="AY93" s="204"/>
      <c r="AZ93" s="204"/>
    </row>
    <row r="94" spans="2:107" ht="15" customHeight="1" x14ac:dyDescent="0.2">
      <c r="B94" s="215"/>
      <c r="C94" s="212" t="s">
        <v>825</v>
      </c>
      <c r="D94" s="208"/>
      <c r="E94" s="208"/>
      <c r="F94" s="208"/>
      <c r="G94" s="35"/>
      <c r="H94" s="209"/>
      <c r="I94" s="209"/>
      <c r="J94" s="209"/>
      <c r="K94" s="209"/>
      <c r="L94" s="209"/>
      <c r="M94" s="209"/>
      <c r="N94" s="209"/>
      <c r="O94" s="209"/>
      <c r="P94" s="209"/>
      <c r="Q94" s="209"/>
      <c r="R94" s="111"/>
      <c r="S94" s="111"/>
      <c r="T94" s="111"/>
      <c r="U94" s="111"/>
      <c r="V94" s="367"/>
      <c r="W94" s="367"/>
      <c r="X94" s="367"/>
      <c r="Y94" s="367"/>
      <c r="Z94" s="367"/>
      <c r="AA94" s="367"/>
      <c r="AB94" s="367"/>
      <c r="AC94" s="367"/>
      <c r="AD94" s="367"/>
      <c r="AE94" s="367"/>
      <c r="AF94" s="367"/>
      <c r="AG94" s="367"/>
      <c r="AH94" s="367"/>
      <c r="AI94" s="367"/>
      <c r="AJ94" s="367"/>
      <c r="AK94" s="14"/>
      <c r="AL94" s="14"/>
      <c r="AM94" s="14"/>
      <c r="AN94" s="14"/>
      <c r="AO94" s="14"/>
      <c r="AP94" s="14"/>
      <c r="AQ94" s="14"/>
      <c r="AR94" s="14"/>
      <c r="AS94" s="14"/>
      <c r="AT94" s="14"/>
      <c r="AU94" s="14"/>
      <c r="AV94" s="115"/>
      <c r="AW94" s="204"/>
      <c r="AX94" s="204"/>
      <c r="AY94" s="204"/>
      <c r="AZ94" s="204"/>
    </row>
    <row r="95" spans="2:107" ht="15" customHeight="1" thickBot="1" x14ac:dyDescent="0.25">
      <c r="B95" s="216"/>
      <c r="C95" s="212"/>
      <c r="D95" s="208"/>
      <c r="E95" s="208"/>
      <c r="F95" s="208"/>
      <c r="G95" s="35"/>
      <c r="H95" s="209"/>
      <c r="I95" s="209"/>
      <c r="J95" s="209"/>
      <c r="K95" s="209"/>
      <c r="L95" s="209"/>
      <c r="M95" s="209"/>
      <c r="N95" s="209"/>
      <c r="O95" s="209"/>
      <c r="P95" s="209"/>
      <c r="Q95" s="209"/>
      <c r="R95" s="111"/>
      <c r="S95" s="111"/>
      <c r="T95" s="111"/>
      <c r="U95" s="111"/>
      <c r="V95" s="389"/>
      <c r="W95" s="389"/>
      <c r="X95" s="389"/>
      <c r="Y95" s="389"/>
      <c r="Z95" s="389"/>
      <c r="AA95" s="389"/>
      <c r="AB95" s="389"/>
      <c r="AC95" s="389"/>
      <c r="AD95" s="389"/>
      <c r="AE95" s="389"/>
      <c r="AF95" s="389"/>
      <c r="AG95" s="389"/>
      <c r="AH95" s="389"/>
      <c r="AI95" s="389"/>
      <c r="AJ95" s="389"/>
      <c r="AK95" s="14"/>
      <c r="AL95" s="14"/>
      <c r="AM95" s="14"/>
      <c r="AN95" s="14"/>
      <c r="AO95" s="14"/>
      <c r="AP95" s="14"/>
      <c r="AQ95" s="14"/>
      <c r="AR95" s="14"/>
      <c r="AS95" s="14"/>
      <c r="AT95" s="14"/>
      <c r="AU95" s="14"/>
      <c r="AV95" s="115"/>
      <c r="AW95" s="204"/>
      <c r="AX95" s="204"/>
      <c r="AY95" s="204"/>
      <c r="AZ95" s="204"/>
    </row>
    <row r="96" spans="2:107" ht="16.5" thickBot="1" x14ac:dyDescent="0.3">
      <c r="B96" s="968" t="s">
        <v>826</v>
      </c>
      <c r="C96" s="969"/>
      <c r="D96" s="969"/>
      <c r="E96" s="969"/>
      <c r="F96" s="969"/>
      <c r="G96" s="969"/>
      <c r="H96" s="969"/>
      <c r="I96" s="969"/>
      <c r="J96" s="969"/>
      <c r="K96" s="969"/>
      <c r="L96" s="969"/>
      <c r="M96" s="969"/>
      <c r="N96" s="969"/>
      <c r="O96" s="969"/>
      <c r="P96" s="970"/>
      <c r="AV96" s="204"/>
      <c r="AW96" s="204"/>
      <c r="AX96" s="204"/>
      <c r="AY96" s="204"/>
      <c r="AZ96" s="204"/>
    </row>
    <row r="97" spans="2:109" ht="16.5" thickBot="1" x14ac:dyDescent="0.3">
      <c r="B97" s="217"/>
      <c r="C97" s="218"/>
      <c r="D97" s="219"/>
      <c r="E97" s="220"/>
      <c r="F97" s="220"/>
      <c r="G97" s="220"/>
      <c r="H97" s="220"/>
      <c r="I97" s="220"/>
      <c r="J97" s="220"/>
      <c r="K97" s="220"/>
      <c r="L97" s="220"/>
      <c r="M97" s="220"/>
      <c r="N97" s="220"/>
      <c r="O97" s="220"/>
      <c r="P97" s="220"/>
      <c r="AV97" s="204"/>
      <c r="AW97" s="204"/>
      <c r="AX97" s="204"/>
      <c r="AY97" s="204"/>
      <c r="AZ97" s="204"/>
    </row>
    <row r="98" spans="2:109" ht="90" customHeight="1" thickBot="1" x14ac:dyDescent="0.3">
      <c r="B98" s="971" t="s">
        <v>827</v>
      </c>
      <c r="C98" s="972"/>
      <c r="D98" s="972"/>
      <c r="E98" s="972"/>
      <c r="F98" s="972"/>
      <c r="G98" s="972"/>
      <c r="H98" s="972"/>
      <c r="I98" s="972"/>
      <c r="J98" s="972"/>
      <c r="K98" s="972"/>
      <c r="L98" s="972"/>
      <c r="M98" s="972"/>
      <c r="N98" s="972"/>
      <c r="O98" s="972"/>
      <c r="P98" s="973"/>
      <c r="AV98" s="204"/>
      <c r="AW98" s="204"/>
      <c r="AX98" s="204"/>
      <c r="AY98" s="204"/>
      <c r="AZ98" s="204"/>
    </row>
    <row r="99" spans="2:109" ht="16.5" thickBot="1" x14ac:dyDescent="0.3">
      <c r="B99" s="217"/>
      <c r="C99" s="218"/>
      <c r="D99" s="219"/>
      <c r="E99" s="220"/>
      <c r="F99" s="220"/>
      <c r="G99" s="220"/>
      <c r="H99" s="220"/>
      <c r="I99" s="220"/>
      <c r="J99" s="220"/>
      <c r="K99" s="220"/>
      <c r="L99" s="220"/>
      <c r="M99" s="220"/>
      <c r="N99" s="220"/>
      <c r="O99" s="220"/>
      <c r="P99" s="220"/>
      <c r="AV99" s="204"/>
      <c r="AW99" s="204"/>
      <c r="AX99" s="204"/>
      <c r="AY99" s="204"/>
      <c r="AZ99" s="204"/>
    </row>
    <row r="100" spans="2:109" ht="15" customHeight="1" x14ac:dyDescent="0.25">
      <c r="B100" s="390" t="s">
        <v>298</v>
      </c>
      <c r="C100" s="994" t="s">
        <v>299</v>
      </c>
      <c r="D100" s="995"/>
      <c r="E100" s="995"/>
      <c r="F100" s="995"/>
      <c r="G100" s="995"/>
      <c r="H100" s="995"/>
      <c r="I100" s="995"/>
      <c r="J100" s="995"/>
      <c r="K100" s="995"/>
      <c r="L100" s="995"/>
      <c r="M100" s="995"/>
      <c r="N100" s="995"/>
      <c r="O100" s="995"/>
      <c r="P100" s="996"/>
      <c r="AV100" s="204"/>
      <c r="AW100" s="204"/>
      <c r="AX100" s="204"/>
      <c r="AY100" s="204"/>
      <c r="AZ100" s="204"/>
    </row>
    <row r="101" spans="2:109" ht="15" customHeight="1" x14ac:dyDescent="0.25">
      <c r="B101" s="391" t="s">
        <v>828</v>
      </c>
      <c r="C101" s="392"/>
      <c r="D101" s="392"/>
      <c r="E101" s="392"/>
      <c r="F101" s="392"/>
      <c r="G101" s="392"/>
      <c r="H101" s="392"/>
      <c r="I101" s="392"/>
      <c r="J101" s="392"/>
      <c r="K101" s="392"/>
      <c r="L101" s="392"/>
      <c r="M101" s="392"/>
      <c r="N101" s="392"/>
      <c r="O101" s="392"/>
      <c r="P101" s="393"/>
      <c r="AV101" s="204"/>
      <c r="AW101" s="204"/>
      <c r="AX101" s="204"/>
      <c r="AY101" s="204"/>
      <c r="AZ101" s="204"/>
    </row>
    <row r="102" spans="2:109" ht="15" customHeight="1" x14ac:dyDescent="0.25">
      <c r="B102" s="394" t="str">
        <f t="shared" ref="B102:B124" si="42">B9&amp;" / "&amp;B50</f>
        <v>1 / 40</v>
      </c>
      <c r="C102" s="991" t="s">
        <v>829</v>
      </c>
      <c r="D102" s="992"/>
      <c r="E102" s="992"/>
      <c r="F102" s="992"/>
      <c r="G102" s="992"/>
      <c r="H102" s="992"/>
      <c r="I102" s="992"/>
      <c r="J102" s="992"/>
      <c r="K102" s="992"/>
      <c r="L102" s="992"/>
      <c r="M102" s="992"/>
      <c r="N102" s="992"/>
      <c r="O102" s="992"/>
      <c r="P102" s="993"/>
      <c r="AV102" s="204"/>
      <c r="AW102" s="204"/>
      <c r="AX102" s="204"/>
      <c r="AY102" s="204"/>
      <c r="AZ102" s="204"/>
    </row>
    <row r="103" spans="2:109" ht="30" customHeight="1" x14ac:dyDescent="0.25">
      <c r="B103" s="394" t="str">
        <f t="shared" si="42"/>
        <v>2 / 41</v>
      </c>
      <c r="C103" s="991" t="s">
        <v>830</v>
      </c>
      <c r="D103" s="992"/>
      <c r="E103" s="992"/>
      <c r="F103" s="992"/>
      <c r="G103" s="992"/>
      <c r="H103" s="992"/>
      <c r="I103" s="992"/>
      <c r="J103" s="992"/>
      <c r="K103" s="992"/>
      <c r="L103" s="992"/>
      <c r="M103" s="992"/>
      <c r="N103" s="992"/>
      <c r="O103" s="992"/>
      <c r="P103" s="993"/>
      <c r="AV103" s="204"/>
      <c r="AW103" s="204"/>
      <c r="AX103" s="204"/>
      <c r="AY103" s="204"/>
      <c r="AZ103" s="204"/>
    </row>
    <row r="104" spans="2:109" s="288" customFormat="1" ht="15" customHeight="1" x14ac:dyDescent="0.25">
      <c r="B104" s="394" t="str">
        <f t="shared" si="42"/>
        <v>3 / 42</v>
      </c>
      <c r="C104" s="991" t="s">
        <v>831</v>
      </c>
      <c r="D104" s="992"/>
      <c r="E104" s="992"/>
      <c r="F104" s="992"/>
      <c r="G104" s="992"/>
      <c r="H104" s="992"/>
      <c r="I104" s="992"/>
      <c r="J104" s="992"/>
      <c r="K104" s="992"/>
      <c r="L104" s="992"/>
      <c r="M104" s="992"/>
      <c r="N104" s="992"/>
      <c r="O104" s="992"/>
      <c r="P104" s="993"/>
      <c r="Q104" s="6"/>
      <c r="AV104" s="395"/>
      <c r="AW104" s="395"/>
      <c r="AX104" s="395"/>
      <c r="AY104" s="395"/>
      <c r="AZ104" s="395"/>
      <c r="BL104" s="366"/>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c r="CP104" s="257"/>
      <c r="CQ104" s="257"/>
      <c r="CR104" s="257"/>
      <c r="CS104" s="257"/>
      <c r="CT104" s="257"/>
      <c r="CU104" s="257"/>
      <c r="CV104" s="257"/>
      <c r="CW104" s="257"/>
      <c r="CX104" s="257"/>
      <c r="CY104" s="257"/>
      <c r="CZ104" s="257"/>
      <c r="DA104" s="257"/>
      <c r="DB104" s="257"/>
      <c r="DC104" s="257"/>
      <c r="DD104" s="366"/>
      <c r="DE104" s="235"/>
    </row>
    <row r="105" spans="2:109" ht="15" customHeight="1" x14ac:dyDescent="0.25">
      <c r="B105" s="394" t="str">
        <f t="shared" si="42"/>
        <v>4 / 43</v>
      </c>
      <c r="C105" s="991" t="s">
        <v>832</v>
      </c>
      <c r="D105" s="992"/>
      <c r="E105" s="992"/>
      <c r="F105" s="992"/>
      <c r="G105" s="992"/>
      <c r="H105" s="992"/>
      <c r="I105" s="992"/>
      <c r="J105" s="992"/>
      <c r="K105" s="992"/>
      <c r="L105" s="992"/>
      <c r="M105" s="992"/>
      <c r="N105" s="992"/>
      <c r="O105" s="992"/>
      <c r="P105" s="993"/>
      <c r="AV105" s="204"/>
      <c r="AW105" s="204"/>
      <c r="AX105" s="204"/>
      <c r="AY105" s="204"/>
      <c r="AZ105" s="204"/>
    </row>
    <row r="106" spans="2:109" ht="15" customHeight="1" x14ac:dyDescent="0.25">
      <c r="B106" s="394" t="str">
        <f t="shared" si="42"/>
        <v>5 / 44</v>
      </c>
      <c r="C106" s="991" t="s">
        <v>833</v>
      </c>
      <c r="D106" s="992"/>
      <c r="E106" s="992"/>
      <c r="F106" s="992"/>
      <c r="G106" s="992"/>
      <c r="H106" s="992"/>
      <c r="I106" s="992"/>
      <c r="J106" s="992"/>
      <c r="K106" s="992"/>
      <c r="L106" s="992"/>
      <c r="M106" s="992"/>
      <c r="N106" s="992"/>
      <c r="O106" s="992"/>
      <c r="P106" s="993"/>
      <c r="AV106" s="204"/>
      <c r="AW106" s="204"/>
      <c r="AX106" s="204"/>
      <c r="AY106" s="204"/>
      <c r="AZ106" s="204"/>
    </row>
    <row r="107" spans="2:109" ht="30" customHeight="1" x14ac:dyDescent="0.25">
      <c r="B107" s="394" t="str">
        <f t="shared" si="42"/>
        <v>6 / 45</v>
      </c>
      <c r="C107" s="991" t="s">
        <v>834</v>
      </c>
      <c r="D107" s="992"/>
      <c r="E107" s="992"/>
      <c r="F107" s="992"/>
      <c r="G107" s="992"/>
      <c r="H107" s="992"/>
      <c r="I107" s="992"/>
      <c r="J107" s="992"/>
      <c r="K107" s="992"/>
      <c r="L107" s="992"/>
      <c r="M107" s="992"/>
      <c r="N107" s="992"/>
      <c r="O107" s="992"/>
      <c r="P107" s="993"/>
      <c r="AV107" s="204"/>
      <c r="AW107" s="204"/>
      <c r="AX107" s="204"/>
      <c r="AY107" s="204"/>
      <c r="AZ107" s="204"/>
    </row>
    <row r="108" spans="2:109" ht="15" customHeight="1" x14ac:dyDescent="0.25">
      <c r="B108" s="394" t="str">
        <f t="shared" si="42"/>
        <v>7 / 46</v>
      </c>
      <c r="C108" s="991" t="s">
        <v>835</v>
      </c>
      <c r="D108" s="992"/>
      <c r="E108" s="992"/>
      <c r="F108" s="992"/>
      <c r="G108" s="992"/>
      <c r="H108" s="992"/>
      <c r="I108" s="992"/>
      <c r="J108" s="992"/>
      <c r="K108" s="992"/>
      <c r="L108" s="992"/>
      <c r="M108" s="992"/>
      <c r="N108" s="992"/>
      <c r="O108" s="992"/>
      <c r="P108" s="993"/>
      <c r="AV108" s="204"/>
      <c r="AW108" s="204"/>
      <c r="AX108" s="204"/>
      <c r="AY108" s="204"/>
      <c r="AZ108" s="204"/>
    </row>
    <row r="109" spans="2:109" ht="15" customHeight="1" x14ac:dyDescent="0.25">
      <c r="B109" s="394" t="str">
        <f t="shared" si="42"/>
        <v>8 / 47</v>
      </c>
      <c r="C109" s="991" t="s">
        <v>836</v>
      </c>
      <c r="D109" s="992"/>
      <c r="E109" s="992"/>
      <c r="F109" s="992"/>
      <c r="G109" s="992"/>
      <c r="H109" s="992"/>
      <c r="I109" s="992"/>
      <c r="J109" s="992"/>
      <c r="K109" s="992"/>
      <c r="L109" s="992"/>
      <c r="M109" s="992"/>
      <c r="N109" s="992"/>
      <c r="O109" s="992"/>
      <c r="P109" s="993"/>
      <c r="AV109" s="204"/>
      <c r="AW109" s="204"/>
      <c r="AX109" s="204"/>
      <c r="AY109" s="204"/>
      <c r="AZ109" s="204"/>
    </row>
    <row r="110" spans="2:109" ht="15" customHeight="1" x14ac:dyDescent="0.25">
      <c r="B110" s="394" t="str">
        <f t="shared" si="42"/>
        <v>9 / 48</v>
      </c>
      <c r="C110" s="991" t="s">
        <v>837</v>
      </c>
      <c r="D110" s="992"/>
      <c r="E110" s="992"/>
      <c r="F110" s="992"/>
      <c r="G110" s="992"/>
      <c r="H110" s="992"/>
      <c r="I110" s="992"/>
      <c r="J110" s="992"/>
      <c r="K110" s="992"/>
      <c r="L110" s="992"/>
      <c r="M110" s="992"/>
      <c r="N110" s="992"/>
      <c r="O110" s="992"/>
      <c r="P110" s="993"/>
      <c r="AV110" s="204"/>
      <c r="AW110" s="204"/>
      <c r="AX110" s="204"/>
      <c r="AY110" s="204"/>
      <c r="AZ110" s="204"/>
    </row>
    <row r="111" spans="2:109" ht="15" customHeight="1" x14ac:dyDescent="0.25">
      <c r="B111" s="394" t="str">
        <f t="shared" si="42"/>
        <v>10 / 49</v>
      </c>
      <c r="C111" s="991" t="s">
        <v>838</v>
      </c>
      <c r="D111" s="992"/>
      <c r="E111" s="992"/>
      <c r="F111" s="992"/>
      <c r="G111" s="992"/>
      <c r="H111" s="992"/>
      <c r="I111" s="992"/>
      <c r="J111" s="992"/>
      <c r="K111" s="992"/>
      <c r="L111" s="992"/>
      <c r="M111" s="992"/>
      <c r="N111" s="992"/>
      <c r="O111" s="992"/>
      <c r="P111" s="993"/>
      <c r="AV111" s="204"/>
      <c r="AW111" s="204"/>
      <c r="AX111" s="204"/>
      <c r="AY111" s="204"/>
      <c r="AZ111" s="204"/>
    </row>
    <row r="112" spans="2:109" ht="30" customHeight="1" x14ac:dyDescent="0.25">
      <c r="B112" s="394" t="str">
        <f t="shared" si="42"/>
        <v>11 / 50</v>
      </c>
      <c r="C112" s="991" t="s">
        <v>839</v>
      </c>
      <c r="D112" s="992"/>
      <c r="E112" s="992"/>
      <c r="F112" s="992"/>
      <c r="G112" s="992"/>
      <c r="H112" s="992"/>
      <c r="I112" s="992"/>
      <c r="J112" s="992"/>
      <c r="K112" s="992"/>
      <c r="L112" s="992"/>
      <c r="M112" s="992"/>
      <c r="N112" s="992"/>
      <c r="O112" s="992"/>
      <c r="P112" s="993"/>
    </row>
    <row r="113" spans="2:16" ht="15" customHeight="1" x14ac:dyDescent="0.25">
      <c r="B113" s="394" t="str">
        <f t="shared" si="42"/>
        <v>12 / 51</v>
      </c>
      <c r="C113" s="991" t="s">
        <v>840</v>
      </c>
      <c r="D113" s="992"/>
      <c r="E113" s="992"/>
      <c r="F113" s="992"/>
      <c r="G113" s="992"/>
      <c r="H113" s="992"/>
      <c r="I113" s="992"/>
      <c r="J113" s="992"/>
      <c r="K113" s="992"/>
      <c r="L113" s="992"/>
      <c r="M113" s="992"/>
      <c r="N113" s="992"/>
      <c r="O113" s="992"/>
      <c r="P113" s="993"/>
    </row>
    <row r="114" spans="2:16" ht="15" customHeight="1" x14ac:dyDescent="0.25">
      <c r="B114" s="394" t="str">
        <f t="shared" si="42"/>
        <v>13 / 52</v>
      </c>
      <c r="C114" s="991" t="s">
        <v>841</v>
      </c>
      <c r="D114" s="992"/>
      <c r="E114" s="992"/>
      <c r="F114" s="992"/>
      <c r="G114" s="992"/>
      <c r="H114" s="992"/>
      <c r="I114" s="992"/>
      <c r="J114" s="992"/>
      <c r="K114" s="992"/>
      <c r="L114" s="992"/>
      <c r="M114" s="992"/>
      <c r="N114" s="992"/>
      <c r="O114" s="992"/>
      <c r="P114" s="993"/>
    </row>
    <row r="115" spans="2:16" ht="30" customHeight="1" x14ac:dyDescent="0.25">
      <c r="B115" s="394" t="str">
        <f t="shared" si="42"/>
        <v>14 / 53</v>
      </c>
      <c r="C115" s="991" t="s">
        <v>842</v>
      </c>
      <c r="D115" s="992"/>
      <c r="E115" s="992"/>
      <c r="F115" s="992"/>
      <c r="G115" s="992"/>
      <c r="H115" s="992"/>
      <c r="I115" s="992"/>
      <c r="J115" s="992"/>
      <c r="K115" s="992"/>
      <c r="L115" s="992"/>
      <c r="M115" s="992"/>
      <c r="N115" s="992"/>
      <c r="O115" s="992"/>
      <c r="P115" s="993"/>
    </row>
    <row r="116" spans="2:16" ht="30" customHeight="1" x14ac:dyDescent="0.25">
      <c r="B116" s="394" t="str">
        <f t="shared" si="42"/>
        <v>15 / 54</v>
      </c>
      <c r="C116" s="991" t="s">
        <v>843</v>
      </c>
      <c r="D116" s="992"/>
      <c r="E116" s="992"/>
      <c r="F116" s="992"/>
      <c r="G116" s="992"/>
      <c r="H116" s="992"/>
      <c r="I116" s="992"/>
      <c r="J116" s="992"/>
      <c r="K116" s="992"/>
      <c r="L116" s="992"/>
      <c r="M116" s="992"/>
      <c r="N116" s="992"/>
      <c r="O116" s="992"/>
      <c r="P116" s="993"/>
    </row>
    <row r="117" spans="2:16" ht="15" customHeight="1" x14ac:dyDescent="0.25">
      <c r="B117" s="394" t="str">
        <f t="shared" si="42"/>
        <v>16 / 55</v>
      </c>
      <c r="C117" s="991" t="s">
        <v>844</v>
      </c>
      <c r="D117" s="992"/>
      <c r="E117" s="992"/>
      <c r="F117" s="992"/>
      <c r="G117" s="992"/>
      <c r="H117" s="992"/>
      <c r="I117" s="992"/>
      <c r="J117" s="992"/>
      <c r="K117" s="992"/>
      <c r="L117" s="992"/>
      <c r="M117" s="992"/>
      <c r="N117" s="992"/>
      <c r="O117" s="992"/>
      <c r="P117" s="993"/>
    </row>
    <row r="118" spans="2:16" ht="15" customHeight="1" x14ac:dyDescent="0.25">
      <c r="B118" s="394" t="str">
        <f t="shared" si="42"/>
        <v>17 / 56</v>
      </c>
      <c r="C118" s="991" t="s">
        <v>845</v>
      </c>
      <c r="D118" s="992"/>
      <c r="E118" s="992"/>
      <c r="F118" s="992"/>
      <c r="G118" s="992"/>
      <c r="H118" s="992"/>
      <c r="I118" s="992"/>
      <c r="J118" s="992"/>
      <c r="K118" s="992"/>
      <c r="L118" s="992"/>
      <c r="M118" s="992"/>
      <c r="N118" s="992"/>
      <c r="O118" s="992"/>
      <c r="P118" s="993"/>
    </row>
    <row r="119" spans="2:16" ht="15" customHeight="1" x14ac:dyDescent="0.25">
      <c r="B119" s="394" t="str">
        <f t="shared" si="42"/>
        <v>18 / 57</v>
      </c>
      <c r="C119" s="991" t="s">
        <v>846</v>
      </c>
      <c r="D119" s="992"/>
      <c r="E119" s="992"/>
      <c r="F119" s="992"/>
      <c r="G119" s="992"/>
      <c r="H119" s="992"/>
      <c r="I119" s="992"/>
      <c r="J119" s="992"/>
      <c r="K119" s="992"/>
      <c r="L119" s="992"/>
      <c r="M119" s="992"/>
      <c r="N119" s="992"/>
      <c r="O119" s="992"/>
      <c r="P119" s="993"/>
    </row>
    <row r="120" spans="2:16" ht="15" customHeight="1" x14ac:dyDescent="0.25">
      <c r="B120" s="394" t="str">
        <f t="shared" si="42"/>
        <v>19 / 58</v>
      </c>
      <c r="C120" s="991" t="s">
        <v>847</v>
      </c>
      <c r="D120" s="992"/>
      <c r="E120" s="992"/>
      <c r="F120" s="992"/>
      <c r="G120" s="992"/>
      <c r="H120" s="992"/>
      <c r="I120" s="992"/>
      <c r="J120" s="992"/>
      <c r="K120" s="992"/>
      <c r="L120" s="992"/>
      <c r="M120" s="992"/>
      <c r="N120" s="992"/>
      <c r="O120" s="992"/>
      <c r="P120" s="993"/>
    </row>
    <row r="121" spans="2:16" ht="15" customHeight="1" x14ac:dyDescent="0.25">
      <c r="B121" s="394" t="str">
        <f t="shared" si="42"/>
        <v>20 / 59</v>
      </c>
      <c r="C121" s="991" t="s">
        <v>848</v>
      </c>
      <c r="D121" s="992"/>
      <c r="E121" s="992"/>
      <c r="F121" s="992"/>
      <c r="G121" s="992"/>
      <c r="H121" s="992"/>
      <c r="I121" s="992"/>
      <c r="J121" s="992"/>
      <c r="K121" s="992"/>
      <c r="L121" s="992"/>
      <c r="M121" s="992"/>
      <c r="N121" s="992"/>
      <c r="O121" s="992"/>
      <c r="P121" s="993"/>
    </row>
    <row r="122" spans="2:16" ht="15" customHeight="1" x14ac:dyDescent="0.25">
      <c r="B122" s="394" t="str">
        <f t="shared" si="42"/>
        <v>21 / 60</v>
      </c>
      <c r="C122" s="991" t="s">
        <v>849</v>
      </c>
      <c r="D122" s="992"/>
      <c r="E122" s="992"/>
      <c r="F122" s="992"/>
      <c r="G122" s="992"/>
      <c r="H122" s="992"/>
      <c r="I122" s="992"/>
      <c r="J122" s="992"/>
      <c r="K122" s="992"/>
      <c r="L122" s="992"/>
      <c r="M122" s="992"/>
      <c r="N122" s="992"/>
      <c r="O122" s="992"/>
      <c r="P122" s="993"/>
    </row>
    <row r="123" spans="2:16" ht="15" customHeight="1" x14ac:dyDescent="0.25">
      <c r="B123" s="394" t="str">
        <f t="shared" si="42"/>
        <v>22 / 61</v>
      </c>
      <c r="C123" s="991" t="s">
        <v>850</v>
      </c>
      <c r="D123" s="992"/>
      <c r="E123" s="992"/>
      <c r="F123" s="992"/>
      <c r="G123" s="992"/>
      <c r="H123" s="992"/>
      <c r="I123" s="992"/>
      <c r="J123" s="992"/>
      <c r="K123" s="992"/>
      <c r="L123" s="992"/>
      <c r="M123" s="992"/>
      <c r="N123" s="992"/>
      <c r="O123" s="992"/>
      <c r="P123" s="993"/>
    </row>
    <row r="124" spans="2:16" ht="15" customHeight="1" x14ac:dyDescent="0.25">
      <c r="B124" s="394" t="str">
        <f t="shared" si="42"/>
        <v>23 / 62</v>
      </c>
      <c r="C124" s="991" t="s">
        <v>851</v>
      </c>
      <c r="D124" s="992"/>
      <c r="E124" s="992"/>
      <c r="F124" s="992"/>
      <c r="G124" s="992"/>
      <c r="H124" s="992"/>
      <c r="I124" s="992"/>
      <c r="J124" s="992"/>
      <c r="K124" s="992"/>
      <c r="L124" s="992"/>
      <c r="M124" s="992"/>
      <c r="N124" s="992"/>
      <c r="O124" s="992"/>
      <c r="P124" s="993"/>
    </row>
    <row r="125" spans="2:16" ht="30" customHeight="1" x14ac:dyDescent="0.25">
      <c r="B125" s="396" t="s">
        <v>852</v>
      </c>
      <c r="C125" s="991" t="s">
        <v>853</v>
      </c>
      <c r="D125" s="992"/>
      <c r="E125" s="992"/>
      <c r="F125" s="992"/>
      <c r="G125" s="992"/>
      <c r="H125" s="992"/>
      <c r="I125" s="992"/>
      <c r="J125" s="992"/>
      <c r="K125" s="992"/>
      <c r="L125" s="992"/>
      <c r="M125" s="992"/>
      <c r="N125" s="992"/>
      <c r="O125" s="992"/>
      <c r="P125" s="993"/>
    </row>
    <row r="126" spans="2:16" ht="15" customHeight="1" thickBot="1" x14ac:dyDescent="0.3">
      <c r="B126" s="397" t="str">
        <f>B47&amp;" / "&amp;B88</f>
        <v>39 / 78</v>
      </c>
      <c r="C126" s="997" t="s">
        <v>854</v>
      </c>
      <c r="D126" s="998"/>
      <c r="E126" s="998"/>
      <c r="F126" s="998"/>
      <c r="G126" s="998"/>
      <c r="H126" s="998"/>
      <c r="I126" s="998"/>
      <c r="J126" s="998"/>
      <c r="K126" s="998"/>
      <c r="L126" s="998"/>
      <c r="M126" s="998"/>
      <c r="N126" s="998"/>
      <c r="O126" s="998"/>
      <c r="P126" s="999"/>
    </row>
    <row r="127" spans="2:16" x14ac:dyDescent="0.25"/>
    <row r="128" spans="2:16" x14ac:dyDescent="0.25"/>
  </sheetData>
  <sheetProtection algorithmName="SHA-512" hashValue="iSUS8HD/8UkF6swVwIYXdtP0x+SM2SBGqNoNembL5uc/o70St/OGwFGYosUJYkTCFrG3npZ+zpLHQLslgvDpyg==" saltValue="JrymUQVV8bDzVDU0rbegNw==" spinCount="100000" sheet="1" objects="1" scenarios="1" selectLockedCells="1" selectUnlockedCells="1"/>
  <mergeCells count="48">
    <mergeCell ref="C125:P125"/>
    <mergeCell ref="C126:P126"/>
    <mergeCell ref="C119:P119"/>
    <mergeCell ref="C120:P120"/>
    <mergeCell ref="C121:P121"/>
    <mergeCell ref="C122:P122"/>
    <mergeCell ref="C123:P123"/>
    <mergeCell ref="C124:P124"/>
    <mergeCell ref="C118:P118"/>
    <mergeCell ref="C107:P107"/>
    <mergeCell ref="C108:P108"/>
    <mergeCell ref="C109:P109"/>
    <mergeCell ref="C110:P110"/>
    <mergeCell ref="C111:P111"/>
    <mergeCell ref="C112:P112"/>
    <mergeCell ref="C113:P113"/>
    <mergeCell ref="C114:P114"/>
    <mergeCell ref="C115:P115"/>
    <mergeCell ref="C116:P116"/>
    <mergeCell ref="C117:P117"/>
    <mergeCell ref="C106:P106"/>
    <mergeCell ref="AK6:AO6"/>
    <mergeCell ref="AP6:AT6"/>
    <mergeCell ref="BB6:BE6"/>
    <mergeCell ref="BF6:BJ6"/>
    <mergeCell ref="B96:P96"/>
    <mergeCell ref="B98:P98"/>
    <mergeCell ref="C100:P100"/>
    <mergeCell ref="C102:P102"/>
    <mergeCell ref="C103:P103"/>
    <mergeCell ref="C104:P104"/>
    <mergeCell ref="C105:P105"/>
    <mergeCell ref="AK3:AO3"/>
    <mergeCell ref="AP3:AT3"/>
    <mergeCell ref="BF3:BJ3"/>
    <mergeCell ref="B6:F6"/>
    <mergeCell ref="G6:K6"/>
    <mergeCell ref="L6:P6"/>
    <mergeCell ref="Q6:U6"/>
    <mergeCell ref="V6:Z6"/>
    <mergeCell ref="AA6:AE6"/>
    <mergeCell ref="AF6:AJ6"/>
    <mergeCell ref="G3:K3"/>
    <mergeCell ref="L3:P3"/>
    <mergeCell ref="Q3:U3"/>
    <mergeCell ref="V3:Z3"/>
    <mergeCell ref="AA3:AE3"/>
    <mergeCell ref="AF3:AJ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Q101"/>
  <sheetViews>
    <sheetView workbookViewId="0">
      <pane xSplit="3" topLeftCell="D1" activePane="topRight" state="frozen"/>
      <selection activeCell="G4" sqref="G4"/>
      <selection pane="topRight" activeCell="D1" sqref="D1"/>
    </sheetView>
  </sheetViews>
  <sheetFormatPr defaultColWidth="0" defaultRowHeight="15" zeroHeight="1" x14ac:dyDescent="0.25"/>
  <cols>
    <col min="1" max="1" width="1.85546875" style="6" customWidth="1"/>
    <col min="2" max="2" width="7.5703125" style="6" customWidth="1"/>
    <col min="3" max="3" width="52.7109375" style="6" customWidth="1"/>
    <col min="4" max="4" width="14.85546875" style="6" bestFit="1" customWidth="1"/>
    <col min="5" max="6" width="6.42578125" style="6" customWidth="1"/>
    <col min="7" max="54" width="11" style="6" customWidth="1"/>
    <col min="55" max="55" width="3" style="6" customWidth="1"/>
    <col min="56" max="56" width="29.28515625" style="6" bestFit="1" customWidth="1"/>
    <col min="57" max="57" width="93.28515625" style="6" bestFit="1" customWidth="1"/>
    <col min="58" max="58" width="3" style="6" customWidth="1"/>
    <col min="59" max="59" width="56.7109375" style="14" customWidth="1"/>
    <col min="60" max="60" width="43" style="14" customWidth="1"/>
    <col min="61" max="61" width="5.28515625" style="6" customWidth="1"/>
    <col min="62" max="62" width="7.5703125" style="6" customWidth="1"/>
    <col min="63" max="63" width="52.7109375" style="6" customWidth="1"/>
    <col min="64" max="65" width="6.42578125" style="6" customWidth="1"/>
    <col min="66" max="71" width="14.42578125" style="6" customWidth="1"/>
    <col min="72" max="72" width="11" style="6" customWidth="1"/>
    <col min="73" max="73" width="3" style="7" hidden="1" customWidth="1"/>
    <col min="74" max="74" width="17.85546875" style="14" hidden="1" customWidth="1"/>
    <col min="75" max="75" width="3" style="14" hidden="1" customWidth="1"/>
    <col min="76" max="122" width="4" style="8" hidden="1" customWidth="1"/>
    <col min="123" max="123" width="6.85546875" style="8" hidden="1" customWidth="1"/>
    <col min="124" max="124" width="1.85546875" style="7" hidden="1" customWidth="1"/>
    <col min="125" max="125" width="24.7109375" style="6" hidden="1" customWidth="1"/>
    <col min="126" max="172" width="2.140625" style="399" hidden="1" customWidth="1"/>
    <col min="173" max="173" width="4" style="400" hidden="1" customWidth="1"/>
    <col min="174" max="16384" width="11" style="6" hidden="1"/>
  </cols>
  <sheetData>
    <row r="1" spans="2:172" ht="20.25" x14ac:dyDescent="0.25">
      <c r="B1" s="1" t="s">
        <v>855</v>
      </c>
      <c r="C1" s="1"/>
      <c r="D1" s="1"/>
      <c r="E1" s="1"/>
      <c r="F1" s="1"/>
      <c r="G1" s="1"/>
      <c r="H1" s="1"/>
      <c r="I1" s="1"/>
      <c r="J1" s="1"/>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4" t="s">
        <v>2059</v>
      </c>
      <c r="BC1" s="398"/>
      <c r="BD1" s="952" t="s">
        <v>1</v>
      </c>
      <c r="BE1" s="952"/>
      <c r="BF1" s="952"/>
      <c r="BG1" s="952"/>
      <c r="BH1" s="952"/>
      <c r="BJ1" s="1" t="s">
        <v>2</v>
      </c>
      <c r="BK1" s="1"/>
      <c r="BL1" s="1"/>
      <c r="BM1" s="1"/>
      <c r="BN1" s="1"/>
      <c r="BO1" s="1"/>
      <c r="BP1" s="1"/>
      <c r="BQ1" s="1"/>
      <c r="BR1" s="1"/>
      <c r="BS1" s="3" t="str">
        <f>LEFT($B$1,4)</f>
        <v>WWS1</v>
      </c>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row>
    <row r="2" spans="2:172" ht="15" customHeight="1" thickBot="1" x14ac:dyDescent="0.35">
      <c r="B2" s="401"/>
      <c r="C2" s="402"/>
      <c r="D2" s="402"/>
      <c r="E2" s="402"/>
      <c r="F2" s="402"/>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c r="AR2" s="403"/>
      <c r="AS2" s="403"/>
      <c r="AT2" s="403"/>
      <c r="AU2" s="403"/>
      <c r="AV2" s="403"/>
      <c r="AW2" s="403"/>
      <c r="AX2" s="403"/>
      <c r="AY2" s="403"/>
      <c r="AZ2" s="403"/>
      <c r="BA2" s="403"/>
      <c r="BB2" s="403"/>
      <c r="BC2" s="403"/>
      <c r="BD2" s="403"/>
      <c r="BJ2" s="401"/>
      <c r="BK2" s="402"/>
      <c r="BL2" s="402"/>
      <c r="BM2" s="402"/>
      <c r="BN2" s="403"/>
      <c r="BO2" s="403"/>
      <c r="BP2" s="403"/>
      <c r="BQ2" s="403"/>
      <c r="BR2" s="403"/>
      <c r="BS2" s="403"/>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row>
    <row r="3" spans="2:172" ht="16.5" customHeight="1" thickBot="1" x14ac:dyDescent="0.35">
      <c r="B3" s="404"/>
      <c r="C3" s="404"/>
      <c r="D3" s="404"/>
      <c r="E3" s="404"/>
      <c r="F3" s="404"/>
      <c r="G3" s="1000" t="s">
        <v>3</v>
      </c>
      <c r="H3" s="1001"/>
      <c r="I3" s="1001"/>
      <c r="J3" s="1001"/>
      <c r="K3" s="1001"/>
      <c r="L3" s="1002"/>
      <c r="M3" s="1000" t="s">
        <v>4</v>
      </c>
      <c r="N3" s="1001"/>
      <c r="O3" s="1001"/>
      <c r="P3" s="1001"/>
      <c r="Q3" s="1001"/>
      <c r="R3" s="1002"/>
      <c r="S3" s="1000" t="s">
        <v>5</v>
      </c>
      <c r="T3" s="1001"/>
      <c r="U3" s="1001"/>
      <c r="V3" s="1001"/>
      <c r="W3" s="1001"/>
      <c r="X3" s="1002"/>
      <c r="Y3" s="1000" t="s">
        <v>6</v>
      </c>
      <c r="Z3" s="1001"/>
      <c r="AA3" s="1001"/>
      <c r="AB3" s="1001"/>
      <c r="AC3" s="1001"/>
      <c r="AD3" s="1002"/>
      <c r="AE3" s="1000" t="s">
        <v>7</v>
      </c>
      <c r="AF3" s="1001"/>
      <c r="AG3" s="1001"/>
      <c r="AH3" s="1001"/>
      <c r="AI3" s="1001"/>
      <c r="AJ3" s="1002"/>
      <c r="AK3" s="1000" t="s">
        <v>8</v>
      </c>
      <c r="AL3" s="1001"/>
      <c r="AM3" s="1001"/>
      <c r="AN3" s="1001"/>
      <c r="AO3" s="1001"/>
      <c r="AP3" s="1002"/>
      <c r="AQ3" s="1000" t="s">
        <v>9</v>
      </c>
      <c r="AR3" s="1001"/>
      <c r="AS3" s="1001"/>
      <c r="AT3" s="1001"/>
      <c r="AU3" s="1001"/>
      <c r="AV3" s="1002"/>
      <c r="AW3" s="1000" t="s">
        <v>10</v>
      </c>
      <c r="AX3" s="1001"/>
      <c r="AY3" s="1001"/>
      <c r="AZ3" s="1001"/>
      <c r="BA3" s="1001"/>
      <c r="BB3" s="1002"/>
      <c r="BC3" s="403"/>
      <c r="BD3" s="405"/>
      <c r="BJ3" s="404"/>
      <c r="BK3" s="404"/>
      <c r="BL3" s="404"/>
      <c r="BM3" s="404"/>
      <c r="BN3" s="1000" t="s">
        <v>11</v>
      </c>
      <c r="BO3" s="1001"/>
      <c r="BP3" s="1001"/>
      <c r="BQ3" s="1001"/>
      <c r="BR3" s="1001"/>
      <c r="BS3" s="1002"/>
      <c r="BV3" s="18"/>
      <c r="BW3" s="18"/>
      <c r="BX3" s="1005" t="s">
        <v>12</v>
      </c>
      <c r="BY3" s="1005"/>
      <c r="BZ3" s="1005"/>
      <c r="CA3" s="1005"/>
      <c r="CB3" s="1005"/>
      <c r="CC3" s="1005"/>
      <c r="CD3" s="1005"/>
      <c r="CE3" s="1005"/>
      <c r="CF3" s="1005"/>
      <c r="CG3" s="1005"/>
      <c r="CH3" s="1005"/>
      <c r="CI3" s="1005"/>
      <c r="CJ3" s="1005"/>
      <c r="CK3" s="1005"/>
      <c r="CL3" s="1005"/>
      <c r="CM3" s="1005"/>
      <c r="CN3" s="1005"/>
      <c r="CO3" s="1005"/>
      <c r="CP3" s="1005"/>
      <c r="CQ3" s="1005"/>
      <c r="CR3" s="1005"/>
      <c r="CS3" s="1005"/>
      <c r="CT3" s="1005"/>
      <c r="CU3" s="1005"/>
      <c r="CV3" s="1005"/>
      <c r="CW3" s="1005"/>
      <c r="CX3" s="1005"/>
      <c r="CY3" s="1005"/>
      <c r="CZ3" s="1005"/>
      <c r="DA3" s="1005"/>
      <c r="DB3" s="1005"/>
      <c r="DC3" s="1005"/>
      <c r="DD3" s="1005"/>
      <c r="DE3" s="1005"/>
      <c r="DF3" s="1005"/>
      <c r="DG3" s="1005"/>
      <c r="DH3" s="1005"/>
      <c r="DI3" s="1005"/>
      <c r="DJ3" s="1005"/>
      <c r="DK3" s="1005"/>
      <c r="DL3" s="1005"/>
      <c r="DM3" s="1005"/>
      <c r="DN3" s="1005"/>
      <c r="DO3" s="1005"/>
      <c r="DP3" s="1005"/>
      <c r="DQ3" s="1005"/>
      <c r="DR3" s="1005"/>
      <c r="DS3" s="406"/>
      <c r="DU3" s="1006" t="s">
        <v>13</v>
      </c>
      <c r="DV3" s="1006"/>
      <c r="DW3" s="1006"/>
      <c r="DX3" s="1006"/>
      <c r="DY3" s="1006"/>
      <c r="DZ3" s="1006"/>
      <c r="EA3" s="1006"/>
      <c r="EB3" s="1006"/>
      <c r="EC3" s="1006"/>
      <c r="ED3" s="1006"/>
      <c r="EE3" s="1006"/>
      <c r="EF3" s="1006"/>
      <c r="EG3" s="1006"/>
      <c r="EH3" s="1006"/>
      <c r="EI3" s="1006"/>
      <c r="EJ3" s="1006"/>
      <c r="EK3" s="1006"/>
      <c r="EL3" s="1006"/>
      <c r="EM3" s="1006"/>
      <c r="EN3" s="1006"/>
      <c r="EO3" s="1006"/>
      <c r="EP3" s="1006"/>
      <c r="EQ3" s="1006"/>
      <c r="ER3" s="1006"/>
      <c r="ES3" s="1006"/>
      <c r="ET3" s="1006"/>
      <c r="EU3" s="1006"/>
      <c r="EV3" s="1006"/>
      <c r="EW3" s="1006"/>
      <c r="EX3" s="1006"/>
      <c r="EY3" s="1006"/>
      <c r="EZ3" s="1006"/>
      <c r="FA3" s="1006"/>
      <c r="FB3" s="1006"/>
      <c r="FC3" s="1006"/>
      <c r="FD3" s="1006"/>
      <c r="FE3" s="1006"/>
      <c r="FF3" s="1006"/>
      <c r="FG3" s="1006"/>
      <c r="FH3" s="1006"/>
      <c r="FI3" s="1006"/>
      <c r="FJ3" s="1006"/>
      <c r="FK3" s="1006"/>
      <c r="FL3" s="1006"/>
      <c r="FM3" s="1006"/>
      <c r="FN3" s="1006"/>
      <c r="FO3" s="1006"/>
    </row>
    <row r="4" spans="2:172" ht="17.25" customHeight="1" thickBot="1" x14ac:dyDescent="0.35">
      <c r="B4" s="1007" t="s">
        <v>14</v>
      </c>
      <c r="C4" s="1008"/>
      <c r="D4" s="1011" t="s">
        <v>2</v>
      </c>
      <c r="E4" s="1013" t="s">
        <v>16</v>
      </c>
      <c r="F4" s="1015" t="s">
        <v>17</v>
      </c>
      <c r="G4" s="1003" t="s">
        <v>856</v>
      </c>
      <c r="H4" s="1013" t="s">
        <v>857</v>
      </c>
      <c r="I4" s="1018" t="s">
        <v>858</v>
      </c>
      <c r="J4" s="1019"/>
      <c r="K4" s="1020"/>
      <c r="L4" s="1015" t="s">
        <v>22</v>
      </c>
      <c r="M4" s="1003" t="s">
        <v>856</v>
      </c>
      <c r="N4" s="1013" t="s">
        <v>857</v>
      </c>
      <c r="O4" s="1018" t="s">
        <v>858</v>
      </c>
      <c r="P4" s="1019"/>
      <c r="Q4" s="1020"/>
      <c r="R4" s="1015" t="s">
        <v>22</v>
      </c>
      <c r="S4" s="1003" t="s">
        <v>856</v>
      </c>
      <c r="T4" s="1013" t="s">
        <v>857</v>
      </c>
      <c r="U4" s="1018" t="s">
        <v>858</v>
      </c>
      <c r="V4" s="1019"/>
      <c r="W4" s="1020"/>
      <c r="X4" s="1015" t="s">
        <v>22</v>
      </c>
      <c r="Y4" s="1003" t="s">
        <v>856</v>
      </c>
      <c r="Z4" s="1013" t="s">
        <v>857</v>
      </c>
      <c r="AA4" s="1018" t="s">
        <v>858</v>
      </c>
      <c r="AB4" s="1019"/>
      <c r="AC4" s="1020"/>
      <c r="AD4" s="1015" t="s">
        <v>22</v>
      </c>
      <c r="AE4" s="1003" t="s">
        <v>856</v>
      </c>
      <c r="AF4" s="1013" t="s">
        <v>857</v>
      </c>
      <c r="AG4" s="1018" t="s">
        <v>858</v>
      </c>
      <c r="AH4" s="1019"/>
      <c r="AI4" s="1020"/>
      <c r="AJ4" s="1015" t="s">
        <v>22</v>
      </c>
      <c r="AK4" s="1003" t="s">
        <v>856</v>
      </c>
      <c r="AL4" s="1013" t="s">
        <v>857</v>
      </c>
      <c r="AM4" s="1018" t="s">
        <v>858</v>
      </c>
      <c r="AN4" s="1019"/>
      <c r="AO4" s="1020"/>
      <c r="AP4" s="1015" t="s">
        <v>22</v>
      </c>
      <c r="AQ4" s="1003" t="s">
        <v>856</v>
      </c>
      <c r="AR4" s="1013" t="s">
        <v>857</v>
      </c>
      <c r="AS4" s="1018" t="s">
        <v>858</v>
      </c>
      <c r="AT4" s="1019"/>
      <c r="AU4" s="1020"/>
      <c r="AV4" s="1015" t="s">
        <v>22</v>
      </c>
      <c r="AW4" s="1003" t="s">
        <v>856</v>
      </c>
      <c r="AX4" s="1013" t="s">
        <v>857</v>
      </c>
      <c r="AY4" s="1018" t="s">
        <v>858</v>
      </c>
      <c r="AZ4" s="1019"/>
      <c r="BA4" s="1020"/>
      <c r="BB4" s="1015" t="s">
        <v>22</v>
      </c>
      <c r="BC4" s="407"/>
      <c r="BD4" s="408"/>
      <c r="BE4" s="408"/>
      <c r="BJ4" s="1007" t="s">
        <v>14</v>
      </c>
      <c r="BK4" s="1008"/>
      <c r="BL4" s="1013" t="s">
        <v>16</v>
      </c>
      <c r="BM4" s="1015" t="s">
        <v>17</v>
      </c>
      <c r="BN4" s="1003" t="s">
        <v>856</v>
      </c>
      <c r="BO4" s="1013" t="s">
        <v>857</v>
      </c>
      <c r="BP4" s="1018" t="s">
        <v>858</v>
      </c>
      <c r="BQ4" s="1019"/>
      <c r="BR4" s="1020"/>
      <c r="BS4" s="1015" t="s">
        <v>22</v>
      </c>
      <c r="BX4" s="14"/>
      <c r="BY4" s="14"/>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c r="DM4" s="258"/>
      <c r="DN4" s="258"/>
      <c r="DO4" s="258"/>
      <c r="DP4" s="258"/>
      <c r="DQ4" s="258"/>
      <c r="DR4" s="258"/>
      <c r="DS4" s="258"/>
      <c r="DU4" s="409" t="s">
        <v>859</v>
      </c>
      <c r="DV4" s="258"/>
      <c r="DW4" s="258"/>
      <c r="DX4" s="258"/>
      <c r="DY4" s="258"/>
      <c r="DZ4" s="258"/>
      <c r="EA4" s="258"/>
      <c r="EB4" s="258"/>
      <c r="EC4" s="258"/>
      <c r="ED4" s="258"/>
      <c r="EE4" s="258"/>
      <c r="EF4" s="258"/>
      <c r="EG4" s="258"/>
      <c r="EH4" s="258"/>
      <c r="EI4" s="258"/>
      <c r="EJ4" s="258"/>
      <c r="EK4" s="258"/>
      <c r="EL4" s="258"/>
      <c r="EM4" s="258"/>
      <c r="EN4" s="258"/>
      <c r="EO4" s="258"/>
      <c r="EP4" s="258"/>
      <c r="EQ4" s="258"/>
      <c r="ER4" s="258"/>
      <c r="ES4" s="258"/>
      <c r="ET4" s="258"/>
      <c r="EU4" s="258"/>
      <c r="EV4" s="258"/>
      <c r="EW4" s="258"/>
      <c r="EX4" s="258"/>
      <c r="EY4" s="258"/>
      <c r="EZ4" s="258"/>
      <c r="FA4" s="258"/>
      <c r="FB4" s="258"/>
      <c r="FC4" s="258"/>
      <c r="FD4" s="258"/>
      <c r="FE4" s="258"/>
      <c r="FF4" s="258"/>
      <c r="FG4" s="258"/>
      <c r="FH4" s="258"/>
      <c r="FI4" s="258"/>
      <c r="FJ4" s="258"/>
      <c r="FK4" s="258"/>
      <c r="FL4" s="258"/>
      <c r="FM4" s="258"/>
      <c r="FN4" s="258"/>
      <c r="FO4" s="258"/>
    </row>
    <row r="5" spans="2:172" ht="45.75" thickBot="1" x14ac:dyDescent="0.35">
      <c r="B5" s="1009"/>
      <c r="C5" s="1010"/>
      <c r="D5" s="1012"/>
      <c r="E5" s="1014"/>
      <c r="F5" s="1016"/>
      <c r="G5" s="1004"/>
      <c r="H5" s="1017"/>
      <c r="I5" s="410" t="s">
        <v>860</v>
      </c>
      <c r="J5" s="410" t="s">
        <v>861</v>
      </c>
      <c r="K5" s="411" t="s">
        <v>862</v>
      </c>
      <c r="L5" s="1021"/>
      <c r="M5" s="1004"/>
      <c r="N5" s="1017"/>
      <c r="O5" s="410" t="s">
        <v>860</v>
      </c>
      <c r="P5" s="410" t="s">
        <v>861</v>
      </c>
      <c r="Q5" s="411" t="s">
        <v>862</v>
      </c>
      <c r="R5" s="1021"/>
      <c r="S5" s="1004"/>
      <c r="T5" s="1017"/>
      <c r="U5" s="410" t="s">
        <v>860</v>
      </c>
      <c r="V5" s="410" t="s">
        <v>861</v>
      </c>
      <c r="W5" s="411" t="s">
        <v>862</v>
      </c>
      <c r="X5" s="1021"/>
      <c r="Y5" s="1004"/>
      <c r="Z5" s="1017"/>
      <c r="AA5" s="410" t="s">
        <v>860</v>
      </c>
      <c r="AB5" s="410" t="s">
        <v>861</v>
      </c>
      <c r="AC5" s="411" t="s">
        <v>862</v>
      </c>
      <c r="AD5" s="1021"/>
      <c r="AE5" s="1004"/>
      <c r="AF5" s="1017"/>
      <c r="AG5" s="410" t="s">
        <v>860</v>
      </c>
      <c r="AH5" s="410" t="s">
        <v>861</v>
      </c>
      <c r="AI5" s="411" t="s">
        <v>862</v>
      </c>
      <c r="AJ5" s="1021"/>
      <c r="AK5" s="1004"/>
      <c r="AL5" s="1017"/>
      <c r="AM5" s="410" t="s">
        <v>860</v>
      </c>
      <c r="AN5" s="410" t="s">
        <v>861</v>
      </c>
      <c r="AO5" s="411" t="s">
        <v>862</v>
      </c>
      <c r="AP5" s="1021"/>
      <c r="AQ5" s="1004"/>
      <c r="AR5" s="1017"/>
      <c r="AS5" s="410" t="s">
        <v>860</v>
      </c>
      <c r="AT5" s="410" t="s">
        <v>861</v>
      </c>
      <c r="AU5" s="411" t="s">
        <v>862</v>
      </c>
      <c r="AV5" s="1021"/>
      <c r="AW5" s="1004"/>
      <c r="AX5" s="1017"/>
      <c r="AY5" s="410" t="s">
        <v>860</v>
      </c>
      <c r="AZ5" s="410" t="s">
        <v>861</v>
      </c>
      <c r="BA5" s="411" t="s">
        <v>862</v>
      </c>
      <c r="BB5" s="1021"/>
      <c r="BC5" s="407"/>
      <c r="BD5" s="26" t="s">
        <v>23</v>
      </c>
      <c r="BE5" s="27" t="s">
        <v>24</v>
      </c>
      <c r="BG5" s="23" t="s">
        <v>25</v>
      </c>
      <c r="BH5" s="412" t="s">
        <v>13</v>
      </c>
      <c r="BJ5" s="1009"/>
      <c r="BK5" s="1010"/>
      <c r="BL5" s="1014"/>
      <c r="BM5" s="1016"/>
      <c r="BN5" s="1004"/>
      <c r="BO5" s="1017"/>
      <c r="BP5" s="410" t="s">
        <v>860</v>
      </c>
      <c r="BQ5" s="410" t="s">
        <v>861</v>
      </c>
      <c r="BR5" s="411" t="s">
        <v>862</v>
      </c>
      <c r="BS5" s="1021"/>
      <c r="BV5" s="413" t="s">
        <v>26</v>
      </c>
      <c r="BX5" s="42" t="s">
        <v>27</v>
      </c>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c r="DM5" s="258"/>
      <c r="DN5" s="258"/>
      <c r="DO5" s="258"/>
      <c r="DP5" s="258"/>
      <c r="DQ5" s="258"/>
      <c r="DR5" s="258"/>
      <c r="DS5" s="258"/>
      <c r="DU5" s="414" t="s">
        <v>863</v>
      </c>
      <c r="DV5" s="258"/>
      <c r="DW5" s="258"/>
      <c r="DX5" s="258"/>
      <c r="DY5" s="258"/>
      <c r="DZ5" s="258"/>
      <c r="EA5" s="258"/>
      <c r="EB5" s="258"/>
      <c r="EC5" s="258"/>
      <c r="ED5" s="258"/>
      <c r="EE5" s="258"/>
      <c r="EF5" s="258"/>
      <c r="EG5" s="258"/>
      <c r="EH5" s="258"/>
      <c r="EI5" s="258"/>
      <c r="EJ5" s="258"/>
      <c r="EK5" s="258"/>
      <c r="EL5" s="258"/>
      <c r="EM5" s="258"/>
      <c r="EN5" s="258"/>
      <c r="EO5" s="258"/>
      <c r="EP5" s="258"/>
      <c r="EQ5" s="258"/>
      <c r="ER5" s="258"/>
      <c r="ES5" s="258"/>
      <c r="ET5" s="258"/>
      <c r="EU5" s="258"/>
      <c r="EV5" s="258"/>
      <c r="EW5" s="258"/>
      <c r="EX5" s="258"/>
      <c r="EY5" s="258"/>
      <c r="EZ5" s="258"/>
      <c r="FA5" s="258"/>
      <c r="FB5" s="258"/>
      <c r="FC5" s="258"/>
      <c r="FD5" s="258"/>
      <c r="FE5" s="258"/>
      <c r="FF5" s="258"/>
      <c r="FG5" s="258"/>
      <c r="FH5" s="258"/>
      <c r="FI5" s="258"/>
      <c r="FJ5" s="258"/>
      <c r="FK5" s="258"/>
      <c r="FL5" s="258"/>
      <c r="FM5" s="258"/>
      <c r="FN5" s="258"/>
      <c r="FO5" s="258"/>
    </row>
    <row r="6" spans="2:172" ht="14.25" customHeight="1" thickBot="1" x14ac:dyDescent="0.35">
      <c r="B6" s="415"/>
      <c r="C6" s="415"/>
      <c r="D6" s="415"/>
      <c r="E6" s="415"/>
      <c r="F6" s="415"/>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16"/>
      <c r="BA6" s="416"/>
      <c r="BB6" s="416"/>
      <c r="BC6" s="403"/>
      <c r="BD6" s="403"/>
      <c r="BG6" s="417"/>
      <c r="BH6" s="417"/>
      <c r="BJ6" s="415"/>
      <c r="BK6" s="415"/>
      <c r="BL6" s="415"/>
      <c r="BM6" s="415"/>
      <c r="BN6" s="416"/>
      <c r="BO6" s="416"/>
      <c r="BP6" s="416"/>
      <c r="BQ6" s="416"/>
      <c r="BR6" s="416"/>
      <c r="BS6" s="416"/>
      <c r="BX6" s="258"/>
      <c r="BY6" s="258"/>
      <c r="BZ6" s="258"/>
      <c r="CA6" s="258"/>
      <c r="CB6" s="258"/>
      <c r="CC6" s="258"/>
      <c r="CD6" s="258"/>
      <c r="CE6" s="258"/>
      <c r="CF6" s="258"/>
      <c r="CG6" s="258"/>
      <c r="CH6" s="258"/>
      <c r="CI6" s="258"/>
      <c r="CJ6" s="258"/>
      <c r="CK6" s="258"/>
      <c r="CL6" s="258"/>
      <c r="CM6" s="258"/>
      <c r="CN6" s="258"/>
      <c r="CO6" s="258"/>
      <c r="CP6" s="258"/>
      <c r="CQ6" s="258"/>
      <c r="CR6" s="258"/>
      <c r="CS6" s="258"/>
      <c r="CT6" s="258"/>
      <c r="CU6" s="258"/>
      <c r="CV6" s="258"/>
      <c r="CW6" s="258"/>
      <c r="CX6" s="258"/>
      <c r="CY6" s="258"/>
      <c r="CZ6" s="258"/>
      <c r="DA6" s="258"/>
      <c r="DB6" s="258"/>
      <c r="DC6" s="258"/>
      <c r="DD6" s="258"/>
      <c r="DE6" s="258"/>
      <c r="DF6" s="258"/>
      <c r="DG6" s="258"/>
      <c r="DH6" s="258"/>
      <c r="DI6" s="258"/>
      <c r="DJ6" s="258"/>
      <c r="DK6" s="258"/>
      <c r="DL6" s="258"/>
      <c r="DM6" s="258"/>
      <c r="DN6" s="258"/>
      <c r="DO6" s="258"/>
      <c r="DP6" s="258"/>
      <c r="DQ6" s="258"/>
      <c r="DR6" s="258"/>
      <c r="DS6" s="258"/>
      <c r="DU6" s="418" t="s">
        <v>864</v>
      </c>
      <c r="DV6" s="258"/>
      <c r="DW6" s="258"/>
      <c r="DX6" s="258"/>
      <c r="DY6" s="258"/>
      <c r="DZ6" s="258"/>
      <c r="EA6" s="258"/>
      <c r="EB6" s="258"/>
      <c r="EC6" s="258"/>
      <c r="ED6" s="258"/>
      <c r="EE6" s="258"/>
      <c r="EF6" s="258"/>
      <c r="EG6" s="258"/>
      <c r="EH6" s="258"/>
      <c r="EI6" s="258"/>
      <c r="EJ6" s="258"/>
      <c r="EK6" s="258"/>
      <c r="EL6" s="258"/>
      <c r="EM6" s="258"/>
      <c r="EN6" s="258"/>
      <c r="EO6" s="258"/>
      <c r="EP6" s="258"/>
      <c r="EQ6" s="258"/>
      <c r="ER6" s="258"/>
      <c r="ES6" s="258"/>
      <c r="ET6" s="258"/>
      <c r="EU6" s="258"/>
      <c r="EV6" s="258"/>
      <c r="EW6" s="258"/>
      <c r="EX6" s="258"/>
      <c r="EY6" s="258"/>
      <c r="EZ6" s="258"/>
      <c r="FA6" s="258"/>
      <c r="FB6" s="258"/>
      <c r="FC6" s="258"/>
      <c r="FD6" s="258"/>
      <c r="FE6" s="258"/>
      <c r="FF6" s="258"/>
      <c r="FG6" s="258"/>
      <c r="FH6" s="258"/>
      <c r="FI6" s="258"/>
      <c r="FJ6" s="258"/>
      <c r="FK6" s="258"/>
      <c r="FL6" s="258"/>
      <c r="FM6" s="258"/>
      <c r="FN6" s="258"/>
      <c r="FO6" s="258"/>
    </row>
    <row r="7" spans="2:172" ht="14.25" customHeight="1" thickBot="1" x14ac:dyDescent="0.35">
      <c r="B7" s="1025" t="s">
        <v>30</v>
      </c>
      <c r="C7" s="1026"/>
      <c r="D7" s="1026"/>
      <c r="E7" s="1026"/>
      <c r="F7" s="1027"/>
      <c r="G7" s="1022" t="s">
        <v>31</v>
      </c>
      <c r="H7" s="1023"/>
      <c r="I7" s="1023"/>
      <c r="J7" s="1023"/>
      <c r="K7" s="1023"/>
      <c r="L7" s="1024"/>
      <c r="M7" s="1022" t="s">
        <v>31</v>
      </c>
      <c r="N7" s="1023"/>
      <c r="O7" s="1023"/>
      <c r="P7" s="1023"/>
      <c r="Q7" s="1023"/>
      <c r="R7" s="1024"/>
      <c r="S7" s="1022" t="s">
        <v>31</v>
      </c>
      <c r="T7" s="1023"/>
      <c r="U7" s="1023"/>
      <c r="V7" s="1023"/>
      <c r="W7" s="1023"/>
      <c r="X7" s="1024"/>
      <c r="Y7" s="1022" t="s">
        <v>865</v>
      </c>
      <c r="Z7" s="1023"/>
      <c r="AA7" s="1023"/>
      <c r="AB7" s="1023"/>
      <c r="AC7" s="1023"/>
      <c r="AD7" s="1024"/>
      <c r="AE7" s="1022" t="s">
        <v>865</v>
      </c>
      <c r="AF7" s="1023"/>
      <c r="AG7" s="1023"/>
      <c r="AH7" s="1023"/>
      <c r="AI7" s="1023"/>
      <c r="AJ7" s="1024"/>
      <c r="AK7" s="1022" t="s">
        <v>865</v>
      </c>
      <c r="AL7" s="1023"/>
      <c r="AM7" s="1023"/>
      <c r="AN7" s="1023"/>
      <c r="AO7" s="1023"/>
      <c r="AP7" s="1024"/>
      <c r="AQ7" s="1022" t="s">
        <v>865</v>
      </c>
      <c r="AR7" s="1023"/>
      <c r="AS7" s="1023"/>
      <c r="AT7" s="1023"/>
      <c r="AU7" s="1023"/>
      <c r="AV7" s="1024"/>
      <c r="AW7" s="1022" t="s">
        <v>865</v>
      </c>
      <c r="AX7" s="1023"/>
      <c r="AY7" s="1023"/>
      <c r="AZ7" s="1023"/>
      <c r="BA7" s="1023"/>
      <c r="BB7" s="1024"/>
      <c r="BC7" s="403"/>
      <c r="BD7" s="403"/>
      <c r="BG7" s="419"/>
      <c r="BH7" s="419"/>
      <c r="BJ7" s="1025" t="s">
        <v>30</v>
      </c>
      <c r="BK7" s="1026"/>
      <c r="BL7" s="1026"/>
      <c r="BM7" s="1027"/>
      <c r="BN7" s="1022" t="s">
        <v>33</v>
      </c>
      <c r="BO7" s="1023"/>
      <c r="BP7" s="1023"/>
      <c r="BQ7" s="1023"/>
      <c r="BR7" s="1023"/>
      <c r="BS7" s="1024"/>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c r="DS7" s="258"/>
      <c r="DU7" s="409" t="s">
        <v>866</v>
      </c>
      <c r="DV7" s="258"/>
      <c r="DW7" s="258"/>
      <c r="DX7" s="258"/>
      <c r="DY7" s="258"/>
      <c r="DZ7" s="258"/>
      <c r="EA7" s="258"/>
      <c r="EB7" s="258"/>
      <c r="EC7" s="258"/>
      <c r="ED7" s="258"/>
      <c r="EE7" s="258"/>
      <c r="EF7" s="258"/>
      <c r="EG7" s="258"/>
      <c r="EH7" s="258"/>
      <c r="EI7" s="258"/>
      <c r="EJ7" s="258"/>
      <c r="EK7" s="258"/>
      <c r="EL7" s="258"/>
      <c r="EM7" s="258"/>
      <c r="EN7" s="258"/>
      <c r="EO7" s="258"/>
      <c r="EP7" s="258"/>
      <c r="EQ7" s="258"/>
      <c r="ER7" s="258"/>
      <c r="ES7" s="258"/>
      <c r="ET7" s="258"/>
      <c r="EU7" s="258"/>
      <c r="EV7" s="258"/>
      <c r="EW7" s="258"/>
      <c r="EX7" s="258"/>
      <c r="EY7" s="258"/>
      <c r="EZ7" s="258"/>
      <c r="FA7" s="258"/>
      <c r="FB7" s="258"/>
      <c r="FC7" s="258"/>
      <c r="FD7" s="258"/>
      <c r="FE7" s="258"/>
      <c r="FF7" s="258"/>
      <c r="FG7" s="258"/>
      <c r="FH7" s="258"/>
      <c r="FI7" s="258"/>
      <c r="FJ7" s="258"/>
      <c r="FK7" s="258"/>
      <c r="FL7" s="258"/>
      <c r="FM7" s="258"/>
      <c r="FN7" s="258"/>
      <c r="FO7" s="258"/>
    </row>
    <row r="8" spans="2:172" ht="14.25" customHeight="1" thickBot="1" x14ac:dyDescent="0.35">
      <c r="B8" s="415"/>
      <c r="C8" s="415"/>
      <c r="D8" s="415"/>
      <c r="E8" s="415"/>
      <c r="F8" s="415"/>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03"/>
      <c r="BD8" s="403"/>
      <c r="BG8" s="43"/>
      <c r="BH8" s="43"/>
      <c r="BJ8" s="415"/>
      <c r="BK8" s="415"/>
      <c r="BL8" s="415"/>
      <c r="BM8" s="415"/>
      <c r="BN8" s="416"/>
      <c r="BO8" s="416"/>
      <c r="BP8" s="416"/>
      <c r="BQ8" s="416"/>
      <c r="BR8" s="416"/>
      <c r="BS8" s="416"/>
      <c r="BX8" s="258"/>
      <c r="BY8" s="258"/>
      <c r="BZ8" s="258"/>
      <c r="CA8" s="258"/>
      <c r="CB8" s="258"/>
      <c r="CC8" s="258"/>
      <c r="CD8" s="258"/>
      <c r="CE8" s="258"/>
      <c r="CF8" s="258"/>
      <c r="CG8" s="258"/>
      <c r="CH8" s="258"/>
      <c r="CI8" s="258"/>
      <c r="CJ8" s="258"/>
      <c r="CK8" s="258"/>
      <c r="CL8" s="258"/>
      <c r="CM8" s="258"/>
      <c r="CN8" s="258"/>
      <c r="CO8" s="258"/>
      <c r="CP8" s="258"/>
      <c r="CQ8" s="258"/>
      <c r="CR8" s="258"/>
      <c r="CS8" s="258"/>
      <c r="CT8" s="258"/>
      <c r="CU8" s="258"/>
      <c r="CV8" s="258"/>
      <c r="CW8" s="258"/>
      <c r="CX8" s="258"/>
      <c r="CY8" s="258"/>
      <c r="CZ8" s="258"/>
      <c r="DA8" s="258"/>
      <c r="DB8" s="258"/>
      <c r="DC8" s="258"/>
      <c r="DD8" s="258"/>
      <c r="DE8" s="258"/>
      <c r="DF8" s="258"/>
      <c r="DG8" s="258"/>
      <c r="DH8" s="258"/>
      <c r="DI8" s="258"/>
      <c r="DJ8" s="258"/>
      <c r="DK8" s="258"/>
      <c r="DL8" s="258"/>
      <c r="DM8" s="258"/>
      <c r="DN8" s="258"/>
      <c r="DO8" s="258"/>
      <c r="DP8" s="258"/>
      <c r="DQ8" s="258"/>
      <c r="DR8" s="258"/>
      <c r="DS8" s="258"/>
      <c r="DV8" s="258"/>
      <c r="DW8" s="258"/>
      <c r="DX8" s="258"/>
      <c r="DY8" s="258"/>
      <c r="DZ8" s="258"/>
      <c r="EA8" s="258"/>
      <c r="EB8" s="258"/>
      <c r="EC8" s="258"/>
      <c r="ED8" s="258"/>
      <c r="EE8" s="258"/>
      <c r="EF8" s="258"/>
      <c r="EG8" s="258"/>
      <c r="EH8" s="258"/>
      <c r="EI8" s="258"/>
      <c r="EJ8" s="258"/>
      <c r="EK8" s="258"/>
      <c r="EL8" s="258"/>
      <c r="EM8" s="258"/>
      <c r="EN8" s="258"/>
      <c r="EO8" s="258"/>
      <c r="EP8" s="258"/>
      <c r="EQ8" s="258"/>
      <c r="ER8" s="258"/>
      <c r="ES8" s="258"/>
      <c r="ET8" s="258"/>
      <c r="EU8" s="258"/>
      <c r="EV8" s="258"/>
      <c r="EW8" s="258"/>
      <c r="EX8" s="258"/>
      <c r="EY8" s="258"/>
      <c r="EZ8" s="258"/>
      <c r="FA8" s="258"/>
      <c r="FB8" s="258"/>
      <c r="FC8" s="258"/>
      <c r="FD8" s="258"/>
      <c r="FE8" s="258"/>
      <c r="FF8" s="258"/>
      <c r="FG8" s="258"/>
      <c r="FH8" s="258"/>
      <c r="FI8" s="258"/>
      <c r="FJ8" s="258"/>
      <c r="FK8" s="258"/>
      <c r="FL8" s="258"/>
      <c r="FM8" s="258"/>
      <c r="FN8" s="258"/>
      <c r="FO8" s="258"/>
    </row>
    <row r="9" spans="2:172" ht="15.75" thickBot="1" x14ac:dyDescent="0.35">
      <c r="B9" s="40" t="s">
        <v>36</v>
      </c>
      <c r="C9" s="41" t="s">
        <v>867</v>
      </c>
      <c r="D9" s="420"/>
      <c r="E9" s="404"/>
      <c r="F9" s="404"/>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G9" s="43"/>
      <c r="BH9" s="43"/>
      <c r="BJ9" s="40" t="s">
        <v>36</v>
      </c>
      <c r="BK9" s="41" t="s">
        <v>867</v>
      </c>
      <c r="BL9" s="404"/>
      <c r="BM9" s="404"/>
      <c r="BN9" s="403"/>
      <c r="BO9" s="403"/>
      <c r="BP9" s="403"/>
      <c r="BQ9" s="403"/>
      <c r="BR9" s="403"/>
      <c r="BS9" s="403"/>
      <c r="BX9" s="258"/>
      <c r="BY9" s="258"/>
      <c r="BZ9" s="258"/>
      <c r="CA9" s="258"/>
      <c r="CB9" s="258"/>
      <c r="CC9" s="258"/>
      <c r="CD9" s="258"/>
      <c r="CE9" s="258"/>
      <c r="CF9" s="258"/>
      <c r="CG9" s="258"/>
      <c r="CH9" s="258"/>
      <c r="CI9" s="258"/>
      <c r="CJ9" s="258"/>
      <c r="CK9" s="258"/>
      <c r="CL9" s="258"/>
      <c r="CM9" s="258"/>
      <c r="CN9" s="258"/>
      <c r="CO9" s="258"/>
      <c r="CP9" s="258"/>
      <c r="CQ9" s="258"/>
      <c r="CR9" s="258"/>
      <c r="CS9" s="258"/>
      <c r="CT9" s="258"/>
      <c r="CU9" s="258"/>
      <c r="CV9" s="258"/>
      <c r="CW9" s="258"/>
      <c r="CX9" s="258"/>
      <c r="CY9" s="258"/>
      <c r="CZ9" s="258"/>
      <c r="DA9" s="258"/>
      <c r="DB9" s="258"/>
      <c r="DC9" s="258"/>
      <c r="DD9" s="258"/>
      <c r="DE9" s="258"/>
      <c r="DF9" s="258"/>
      <c r="DG9" s="258"/>
      <c r="DH9" s="258"/>
      <c r="DI9" s="258"/>
      <c r="DJ9" s="258"/>
      <c r="DK9" s="258"/>
      <c r="DL9" s="258"/>
      <c r="DM9" s="258"/>
      <c r="DN9" s="258"/>
      <c r="DO9" s="258"/>
      <c r="DP9" s="258"/>
      <c r="DQ9" s="258"/>
      <c r="DR9" s="258"/>
      <c r="DS9" s="258"/>
      <c r="DU9" s="258"/>
      <c r="DV9" s="258"/>
      <c r="DW9" s="258"/>
      <c r="DX9" s="258"/>
      <c r="DY9" s="258"/>
      <c r="DZ9" s="258"/>
      <c r="EA9" s="258"/>
      <c r="EB9" s="258"/>
      <c r="EC9" s="258"/>
      <c r="ED9" s="258"/>
      <c r="EE9" s="258"/>
      <c r="EF9" s="258"/>
      <c r="EG9" s="258"/>
      <c r="EH9" s="258"/>
      <c r="EI9" s="258"/>
      <c r="EJ9" s="258"/>
      <c r="EK9" s="258"/>
      <c r="EL9" s="258"/>
      <c r="EM9" s="258"/>
      <c r="EN9" s="258"/>
      <c r="EO9" s="258"/>
      <c r="EP9" s="258"/>
      <c r="EQ9" s="258"/>
      <c r="ER9" s="258"/>
      <c r="ES9" s="258"/>
      <c r="ET9" s="258"/>
      <c r="EU9" s="258"/>
      <c r="EV9" s="258"/>
      <c r="EW9" s="258"/>
      <c r="EX9" s="258"/>
      <c r="EY9" s="258"/>
      <c r="EZ9" s="258"/>
      <c r="FA9" s="258"/>
      <c r="FB9" s="258"/>
      <c r="FC9" s="258"/>
      <c r="FD9" s="258"/>
      <c r="FE9" s="258"/>
      <c r="FF9" s="258"/>
      <c r="FG9" s="258"/>
      <c r="FH9" s="258"/>
      <c r="FI9" s="258"/>
      <c r="FJ9" s="258"/>
      <c r="FK9" s="258"/>
      <c r="FL9" s="258"/>
      <c r="FM9" s="258"/>
      <c r="FN9" s="258"/>
      <c r="FO9" s="258"/>
    </row>
    <row r="10" spans="2:172" ht="14.25" customHeight="1" x14ac:dyDescent="0.3">
      <c r="B10" s="44">
        <v>1</v>
      </c>
      <c r="C10" s="45" t="s">
        <v>39</v>
      </c>
      <c r="D10" s="46" t="s">
        <v>40</v>
      </c>
      <c r="E10" s="46" t="s">
        <v>41</v>
      </c>
      <c r="F10" s="421">
        <v>3</v>
      </c>
      <c r="G10" s="422">
        <v>7.4927984410992341</v>
      </c>
      <c r="H10" s="423">
        <v>33.383844059102032</v>
      </c>
      <c r="I10" s="423">
        <v>5.0368289818876815E-3</v>
      </c>
      <c r="J10" s="423">
        <v>-10.722547412087593</v>
      </c>
      <c r="K10" s="423">
        <v>1.5957377799212354E-2</v>
      </c>
      <c r="L10" s="424">
        <f>SUM(G10:K10)</f>
        <v>30.175089294894768</v>
      </c>
      <c r="M10" s="422">
        <v>8.7384086044495266</v>
      </c>
      <c r="N10" s="423">
        <v>37.040928556293679</v>
      </c>
      <c r="O10" s="423">
        <v>-3.8775231613878253E-3</v>
      </c>
      <c r="P10" s="423">
        <v>-10.348031811454812</v>
      </c>
      <c r="Q10" s="423">
        <v>4.9645849827155343E-2</v>
      </c>
      <c r="R10" s="424">
        <f>SUM(M10:Q10)</f>
        <v>35.477073675954166</v>
      </c>
      <c r="S10" s="422">
        <v>7.7233648119498666</v>
      </c>
      <c r="T10" s="423">
        <v>44.273838960538782</v>
      </c>
      <c r="U10" s="423">
        <v>-3.8775231613878253E-3</v>
      </c>
      <c r="V10" s="423">
        <v>-13.032025774449121</v>
      </c>
      <c r="W10" s="423">
        <v>4.9580743953812706E-2</v>
      </c>
      <c r="X10" s="424">
        <f>SUM(S10:W10)</f>
        <v>39.010881218831955</v>
      </c>
      <c r="Y10" s="425">
        <v>8.2900677456324079</v>
      </c>
      <c r="Z10" s="426">
        <v>46.26720578410098</v>
      </c>
      <c r="AA10" s="426">
        <v>1.1710352177894656E-2</v>
      </c>
      <c r="AB10" s="426">
        <v>-14.122239566784918</v>
      </c>
      <c r="AC10" s="426">
        <v>5.4040259815006812E-2</v>
      </c>
      <c r="AD10" s="424">
        <f>SUM(Y10:AC10)</f>
        <v>40.500784574941363</v>
      </c>
      <c r="AE10" s="422">
        <v>8.3935097677572639</v>
      </c>
      <c r="AF10" s="423">
        <v>47.062584168257324</v>
      </c>
      <c r="AG10" s="423">
        <v>1.9579305776652144E-2</v>
      </c>
      <c r="AH10" s="423">
        <v>-14.485730288051418</v>
      </c>
      <c r="AI10" s="423">
        <v>5.8205588200303825E-2</v>
      </c>
      <c r="AJ10" s="424">
        <f>SUM(AE10:AI10)</f>
        <v>41.04814854194013</v>
      </c>
      <c r="AK10" s="422">
        <v>8.2443692497859473</v>
      </c>
      <c r="AL10" s="423">
        <v>46.495190786101062</v>
      </c>
      <c r="AM10" s="423">
        <v>2.4083424592733511E-2</v>
      </c>
      <c r="AN10" s="423">
        <v>-13.302988980140848</v>
      </c>
      <c r="AO10" s="423">
        <v>6.0530849631811781E-2</v>
      </c>
      <c r="AP10" s="424">
        <f>SUM(AK10:AO10)</f>
        <v>41.521185329970706</v>
      </c>
      <c r="AQ10" s="422">
        <v>7.9934812974135587</v>
      </c>
      <c r="AR10" s="423">
        <v>45.025369326336097</v>
      </c>
      <c r="AS10" s="423">
        <v>4.6683365328315261E-2</v>
      </c>
      <c r="AT10" s="423">
        <v>-13.15847651440337</v>
      </c>
      <c r="AU10" s="423">
        <v>6.1287370283091176E-2</v>
      </c>
      <c r="AV10" s="424">
        <f>SUM(AQ10:AU10)</f>
        <v>39.968344844957691</v>
      </c>
      <c r="AW10" s="422">
        <v>8.0775908370803844</v>
      </c>
      <c r="AX10" s="423">
        <v>46.408429163840673</v>
      </c>
      <c r="AY10" s="423">
        <v>6.7279478810833723E-2</v>
      </c>
      <c r="AZ10" s="423">
        <v>-13.510268080607936</v>
      </c>
      <c r="BA10" s="423">
        <v>6.23320748615631E-2</v>
      </c>
      <c r="BB10" s="424">
        <f>SUM(AW10:BA10)</f>
        <v>41.10536347398552</v>
      </c>
      <c r="BC10" s="403"/>
      <c r="BD10" s="427"/>
      <c r="BE10" s="428"/>
      <c r="BG10" s="43">
        <f t="shared" ref="BG10:BG18" si="0" xml:space="preserve"> IF( SUM( BX10:DR10 ) = 0, 0, $BX$5 )</f>
        <v>0</v>
      </c>
      <c r="BH10" s="43"/>
      <c r="BJ10" s="44">
        <v>1</v>
      </c>
      <c r="BK10" s="45" t="s">
        <v>39</v>
      </c>
      <c r="BL10" s="46" t="s">
        <v>41</v>
      </c>
      <c r="BM10" s="421">
        <v>3</v>
      </c>
      <c r="BN10" s="55" t="s">
        <v>868</v>
      </c>
      <c r="BO10" s="56" t="s">
        <v>869</v>
      </c>
      <c r="BP10" s="56" t="s">
        <v>870</v>
      </c>
      <c r="BQ10" s="56" t="s">
        <v>871</v>
      </c>
      <c r="BR10" s="118" t="s">
        <v>872</v>
      </c>
      <c r="BS10" s="429" t="s">
        <v>873</v>
      </c>
      <c r="BX10" s="61"/>
      <c r="BY10" s="61"/>
      <c r="BZ10" s="61"/>
      <c r="CA10" s="61"/>
      <c r="CB10" s="61"/>
      <c r="CC10" s="149"/>
      <c r="CD10" s="61"/>
      <c r="CE10" s="61"/>
      <c r="CF10" s="61"/>
      <c r="CG10" s="61"/>
      <c r="CH10" s="61"/>
      <c r="CI10" s="258"/>
      <c r="CJ10" s="61"/>
      <c r="CK10" s="61"/>
      <c r="CL10" s="61"/>
      <c r="CM10" s="61"/>
      <c r="CN10" s="61"/>
      <c r="CO10" s="258"/>
      <c r="CP10" s="61"/>
      <c r="CQ10" s="61"/>
      <c r="CR10" s="61"/>
      <c r="CS10" s="61"/>
      <c r="CT10" s="61"/>
      <c r="CU10" s="258"/>
      <c r="CV10" s="61"/>
      <c r="CW10" s="61"/>
      <c r="CX10" s="61"/>
      <c r="CY10" s="61"/>
      <c r="CZ10" s="61"/>
      <c r="DA10" s="258"/>
      <c r="DB10" s="61"/>
      <c r="DC10" s="61"/>
      <c r="DD10" s="61"/>
      <c r="DE10" s="61"/>
      <c r="DF10" s="61"/>
      <c r="DG10" s="258"/>
      <c r="DH10" s="61"/>
      <c r="DI10" s="61"/>
      <c r="DJ10" s="61"/>
      <c r="DK10" s="61"/>
      <c r="DL10" s="61"/>
      <c r="DM10" s="258"/>
      <c r="DN10" s="61"/>
      <c r="DO10" s="61"/>
      <c r="DP10" s="61"/>
      <c r="DQ10" s="61"/>
      <c r="DR10" s="61"/>
      <c r="DS10" s="258"/>
      <c r="DU10" s="258"/>
      <c r="DV10" s="258"/>
      <c r="DW10" s="258"/>
      <c r="DX10" s="258"/>
      <c r="DY10" s="258"/>
      <c r="DZ10" s="149"/>
      <c r="EA10" s="258"/>
      <c r="EB10" s="258"/>
      <c r="EC10" s="258"/>
      <c r="ED10" s="258"/>
      <c r="EE10" s="258"/>
      <c r="EF10" s="258"/>
      <c r="EG10" s="258"/>
      <c r="EH10" s="258"/>
      <c r="EI10" s="258"/>
      <c r="EJ10" s="258"/>
      <c r="EK10" s="258"/>
      <c r="EL10" s="258"/>
      <c r="EM10" s="258"/>
      <c r="EN10" s="258"/>
      <c r="EO10" s="258"/>
      <c r="EP10" s="258"/>
      <c r="EQ10" s="258"/>
      <c r="ER10" s="258"/>
      <c r="ES10" s="258"/>
      <c r="ET10" s="258"/>
      <c r="EU10" s="258"/>
      <c r="EV10" s="258"/>
      <c r="EW10" s="258"/>
      <c r="EX10" s="258"/>
      <c r="EY10" s="258"/>
      <c r="EZ10" s="258"/>
      <c r="FA10" s="258"/>
      <c r="FB10" s="258"/>
      <c r="FC10" s="258"/>
      <c r="FD10" s="258"/>
      <c r="FE10" s="258"/>
      <c r="FF10" s="258"/>
      <c r="FG10" s="258"/>
      <c r="FH10" s="258"/>
      <c r="FI10" s="258"/>
      <c r="FJ10" s="258"/>
      <c r="FK10" s="258"/>
      <c r="FL10" s="258"/>
      <c r="FM10" s="258"/>
      <c r="FN10" s="258"/>
      <c r="FO10" s="258"/>
    </row>
    <row r="11" spans="2:172" ht="14.25" customHeight="1" x14ac:dyDescent="0.3">
      <c r="B11" s="62">
        <f xml:space="preserve"> B10 + 1</f>
        <v>2</v>
      </c>
      <c r="C11" s="63" t="s">
        <v>48</v>
      </c>
      <c r="D11" s="64" t="s">
        <v>49</v>
      </c>
      <c r="E11" s="64" t="s">
        <v>41</v>
      </c>
      <c r="F11" s="79">
        <v>3</v>
      </c>
      <c r="G11" s="430">
        <v>0</v>
      </c>
      <c r="H11" s="430">
        <v>0</v>
      </c>
      <c r="I11" s="430">
        <v>0</v>
      </c>
      <c r="J11" s="430">
        <v>-16.718999999999998</v>
      </c>
      <c r="K11" s="430">
        <v>-2.0000000000000004</v>
      </c>
      <c r="L11" s="431">
        <f>SUM(G11:K11)</f>
        <v>-18.718999999999998</v>
      </c>
      <c r="M11" s="430">
        <v>0</v>
      </c>
      <c r="N11" s="430">
        <v>0</v>
      </c>
      <c r="O11" s="430">
        <v>-0.20194843903541826</v>
      </c>
      <c r="P11" s="430">
        <v>-19.066372028090896</v>
      </c>
      <c r="Q11" s="430">
        <v>-2.1889744553189976</v>
      </c>
      <c r="R11" s="431">
        <f>SUM(M11:Q11)</f>
        <v>-21.457294922445314</v>
      </c>
      <c r="S11" s="430">
        <v>0</v>
      </c>
      <c r="T11" s="430">
        <v>0</v>
      </c>
      <c r="U11" s="430">
        <v>-0.20811786266104951</v>
      </c>
      <c r="V11" s="430">
        <v>-19.616168090101716</v>
      </c>
      <c r="W11" s="430">
        <v>-2.2424528746052852</v>
      </c>
      <c r="X11" s="431">
        <f>SUM(S11:W11)</f>
        <v>-22.066738827368049</v>
      </c>
      <c r="Y11" s="432">
        <v>0</v>
      </c>
      <c r="Z11" s="432">
        <v>0</v>
      </c>
      <c r="AA11" s="432">
        <v>-0.20098178490898619</v>
      </c>
      <c r="AB11" s="432">
        <v>-20.139040386222042</v>
      </c>
      <c r="AC11" s="432">
        <v>-2.1964544569478597</v>
      </c>
      <c r="AD11" s="431">
        <f>SUM(Y11:AC11)</f>
        <v>-22.536476628078887</v>
      </c>
      <c r="AE11" s="430">
        <v>0</v>
      </c>
      <c r="AF11" s="430">
        <v>0</v>
      </c>
      <c r="AG11" s="430">
        <v>-0.20098178490898619</v>
      </c>
      <c r="AH11" s="430">
        <v>-20.687398264442326</v>
      </c>
      <c r="AI11" s="430">
        <v>-2.2328245066703829</v>
      </c>
      <c r="AJ11" s="431">
        <f>SUM(AE11:AI11)</f>
        <v>-23.121204556021695</v>
      </c>
      <c r="AK11" s="430">
        <v>0</v>
      </c>
      <c r="AL11" s="430">
        <v>0</v>
      </c>
      <c r="AM11" s="430">
        <v>-0.20098178490898619</v>
      </c>
      <c r="AN11" s="430">
        <v>-23.385622286671207</v>
      </c>
      <c r="AO11" s="430">
        <v>-2.2711312489896978</v>
      </c>
      <c r="AP11" s="431">
        <f>SUM(AK11:AO11)</f>
        <v>-25.857735320569891</v>
      </c>
      <c r="AQ11" s="430">
        <v>0</v>
      </c>
      <c r="AR11" s="430">
        <v>0</v>
      </c>
      <c r="AS11" s="430">
        <v>-0.20098178490898619</v>
      </c>
      <c r="AT11" s="430">
        <v>-23.852961649201632</v>
      </c>
      <c r="AU11" s="430">
        <v>-2.3146452249123448</v>
      </c>
      <c r="AV11" s="431">
        <f>SUM(AQ11:AU11)</f>
        <v>-26.368588659022961</v>
      </c>
      <c r="AW11" s="430">
        <v>0</v>
      </c>
      <c r="AX11" s="430">
        <v>0</v>
      </c>
      <c r="AY11" s="430">
        <v>-0.20098178490898619</v>
      </c>
      <c r="AZ11" s="430">
        <v>-24.306545521515126</v>
      </c>
      <c r="BA11" s="430">
        <v>-2.3494659277332466</v>
      </c>
      <c r="BB11" s="431">
        <f>SUM(AW11:BA11)</f>
        <v>-26.856993234157358</v>
      </c>
      <c r="BC11" s="403"/>
      <c r="BD11" s="91"/>
      <c r="BE11" s="409"/>
      <c r="BG11" s="43">
        <f t="shared" si="0"/>
        <v>0</v>
      </c>
      <c r="BH11" s="43"/>
      <c r="BJ11" s="62">
        <f xml:space="preserve"> BJ10 + 1</f>
        <v>2</v>
      </c>
      <c r="BK11" s="63" t="s">
        <v>48</v>
      </c>
      <c r="BL11" s="64" t="s">
        <v>41</v>
      </c>
      <c r="BM11" s="79">
        <v>3</v>
      </c>
      <c r="BN11" s="72" t="s">
        <v>874</v>
      </c>
      <c r="BO11" s="73" t="s">
        <v>875</v>
      </c>
      <c r="BP11" s="73" t="s">
        <v>876</v>
      </c>
      <c r="BQ11" s="73" t="s">
        <v>877</v>
      </c>
      <c r="BR11" s="433" t="s">
        <v>878</v>
      </c>
      <c r="BS11" s="138" t="s">
        <v>879</v>
      </c>
      <c r="BX11" s="61"/>
      <c r="BY11" s="61"/>
      <c r="BZ11" s="61"/>
      <c r="CA11" s="61"/>
      <c r="CB11" s="61"/>
      <c r="CC11" s="149"/>
      <c r="CD11" s="61"/>
      <c r="CE11" s="61"/>
      <c r="CF11" s="61"/>
      <c r="CG11" s="61"/>
      <c r="CH11" s="61"/>
      <c r="CI11" s="258"/>
      <c r="CJ11" s="61"/>
      <c r="CK11" s="61"/>
      <c r="CL11" s="61"/>
      <c r="CM11" s="61"/>
      <c r="CN11" s="61"/>
      <c r="CO11" s="258"/>
      <c r="CP11" s="61"/>
      <c r="CQ11" s="61"/>
      <c r="CR11" s="61"/>
      <c r="CS11" s="61"/>
      <c r="CT11" s="61"/>
      <c r="CU11" s="258"/>
      <c r="CV11" s="61"/>
      <c r="CW11" s="61"/>
      <c r="CX11" s="61"/>
      <c r="CY11" s="61"/>
      <c r="CZ11" s="61"/>
      <c r="DA11" s="258"/>
      <c r="DB11" s="61"/>
      <c r="DC11" s="61"/>
      <c r="DD11" s="61"/>
      <c r="DE11" s="61"/>
      <c r="DF11" s="61"/>
      <c r="DG11" s="258"/>
      <c r="DH11" s="61"/>
      <c r="DI11" s="61"/>
      <c r="DJ11" s="61"/>
      <c r="DK11" s="61"/>
      <c r="DL11" s="61"/>
      <c r="DM11" s="258"/>
      <c r="DN11" s="61"/>
      <c r="DO11" s="61"/>
      <c r="DP11" s="61"/>
      <c r="DQ11" s="61"/>
      <c r="DR11" s="61"/>
      <c r="DS11" s="258"/>
      <c r="DU11" s="258"/>
      <c r="DV11" s="258"/>
      <c r="DW11" s="258"/>
      <c r="DX11" s="258"/>
      <c r="DY11" s="258"/>
      <c r="DZ11" s="149"/>
      <c r="EA11" s="258"/>
      <c r="EB11" s="258"/>
      <c r="EC11" s="258"/>
      <c r="ED11" s="258"/>
      <c r="EE11" s="258"/>
      <c r="EF11" s="258"/>
      <c r="EG11" s="258"/>
      <c r="EH11" s="258"/>
      <c r="EI11" s="258"/>
      <c r="EJ11" s="258"/>
      <c r="EK11" s="258"/>
      <c r="EL11" s="258"/>
      <c r="EM11" s="258"/>
      <c r="EN11" s="258"/>
      <c r="EO11" s="258"/>
      <c r="EP11" s="258"/>
      <c r="EQ11" s="258"/>
      <c r="ER11" s="258"/>
      <c r="ES11" s="258"/>
      <c r="ET11" s="258"/>
      <c r="EU11" s="258"/>
      <c r="EV11" s="258"/>
      <c r="EW11" s="258"/>
      <c r="EX11" s="258"/>
      <c r="EY11" s="258"/>
      <c r="EZ11" s="258"/>
      <c r="FA11" s="258"/>
      <c r="FB11" s="258"/>
      <c r="FC11" s="258"/>
      <c r="FD11" s="258"/>
      <c r="FE11" s="258"/>
      <c r="FF11" s="258"/>
      <c r="FG11" s="258"/>
      <c r="FH11" s="258"/>
      <c r="FI11" s="258"/>
      <c r="FJ11" s="258"/>
      <c r="FK11" s="258"/>
      <c r="FL11" s="258"/>
      <c r="FM11" s="258"/>
      <c r="FN11" s="258"/>
      <c r="FO11" s="258"/>
    </row>
    <row r="12" spans="2:172" ht="14.25" customHeight="1" x14ac:dyDescent="0.3">
      <c r="B12" s="62">
        <f xml:space="preserve"> B11 + 1</f>
        <v>3</v>
      </c>
      <c r="C12" s="63" t="s">
        <v>880</v>
      </c>
      <c r="D12" s="64" t="s">
        <v>56</v>
      </c>
      <c r="E12" s="64" t="s">
        <v>41</v>
      </c>
      <c r="F12" s="79">
        <v>3</v>
      </c>
      <c r="G12" s="430">
        <v>4.0945368761854306</v>
      </c>
      <c r="H12" s="430">
        <v>5.4595974157321772</v>
      </c>
      <c r="I12" s="430">
        <v>0</v>
      </c>
      <c r="J12" s="430">
        <v>1.4480053881348611E-12</v>
      </c>
      <c r="K12" s="430">
        <v>0</v>
      </c>
      <c r="L12" s="431">
        <f>SUM(G12:K12)</f>
        <v>9.5541342919190555</v>
      </c>
      <c r="M12" s="430">
        <v>4.9696778856638604</v>
      </c>
      <c r="N12" s="430">
        <v>6.726511646688337</v>
      </c>
      <c r="O12" s="430">
        <v>0</v>
      </c>
      <c r="P12" s="430">
        <v>1.4999999999999999E-2</v>
      </c>
      <c r="Q12" s="430">
        <v>8.8581894890387008E-3</v>
      </c>
      <c r="R12" s="431">
        <f>SUM(M12:Q12)</f>
        <v>11.720047721841235</v>
      </c>
      <c r="S12" s="430">
        <v>4.9707603056638607</v>
      </c>
      <c r="T12" s="430">
        <v>6.7159648966883374</v>
      </c>
      <c r="U12" s="430">
        <v>0</v>
      </c>
      <c r="V12" s="430">
        <v>1.4999999999999999E-2</v>
      </c>
      <c r="W12" s="430">
        <v>8.8581894890387008E-3</v>
      </c>
      <c r="X12" s="431">
        <f>SUM(S12:W12)</f>
        <v>11.710583391841237</v>
      </c>
      <c r="Y12" s="432">
        <v>4.800555018108545</v>
      </c>
      <c r="Z12" s="432">
        <v>6.4856594804573726</v>
      </c>
      <c r="AA12" s="432">
        <v>0</v>
      </c>
      <c r="AB12" s="432">
        <v>1.4485670451770486E-2</v>
      </c>
      <c r="AC12" s="432">
        <v>9.2621359149484064E-3</v>
      </c>
      <c r="AD12" s="431">
        <f>SUM(Y12:AC12)</f>
        <v>11.309962304932638</v>
      </c>
      <c r="AE12" s="430">
        <v>4.8008121752326893</v>
      </c>
      <c r="AF12" s="430">
        <v>6.5891271222176409</v>
      </c>
      <c r="AG12" s="430">
        <v>0</v>
      </c>
      <c r="AH12" s="430">
        <v>1.4485670451770486E-2</v>
      </c>
      <c r="AI12" s="430">
        <v>9.8709931885741665E-3</v>
      </c>
      <c r="AJ12" s="431">
        <f>SUM(AE12:AI12)</f>
        <v>11.414295961090675</v>
      </c>
      <c r="AK12" s="430">
        <v>4.8011252184933113</v>
      </c>
      <c r="AL12" s="430">
        <v>6.6946158247952141</v>
      </c>
      <c r="AM12" s="430">
        <v>0</v>
      </c>
      <c r="AN12" s="430">
        <v>1.4485670451770485E-2</v>
      </c>
      <c r="AO12" s="430">
        <v>1.0299996799805798E-2</v>
      </c>
      <c r="AP12" s="431">
        <f>SUM(AK12:AO12)</f>
        <v>11.520526710540102</v>
      </c>
      <c r="AQ12" s="430">
        <v>4.8015502926211981</v>
      </c>
      <c r="AR12" s="430">
        <v>6.7897781250664071</v>
      </c>
      <c r="AS12" s="430">
        <v>0</v>
      </c>
      <c r="AT12" s="430">
        <v>1.4485670451770486E-2</v>
      </c>
      <c r="AU12" s="430">
        <v>1.0407645328813659E-2</v>
      </c>
      <c r="AV12" s="431">
        <f>SUM(AQ12:AU12)</f>
        <v>11.616221733468191</v>
      </c>
      <c r="AW12" s="430">
        <v>4.8019628542791066</v>
      </c>
      <c r="AX12" s="430">
        <v>6.86637091127493</v>
      </c>
      <c r="AY12" s="430">
        <v>0</v>
      </c>
      <c r="AZ12" s="430">
        <v>1.4485670451770483E-2</v>
      </c>
      <c r="BA12" s="430">
        <v>1.0512125118773042E-2</v>
      </c>
      <c r="BB12" s="431">
        <f>SUM(AW12:BA12)</f>
        <v>11.69333156112458</v>
      </c>
      <c r="BC12" s="403"/>
      <c r="BD12" s="91"/>
      <c r="BE12" s="409" t="s">
        <v>881</v>
      </c>
      <c r="BG12" s="43">
        <f t="shared" si="0"/>
        <v>0</v>
      </c>
      <c r="BH12" s="43">
        <f>IF(SUM(DU12:FP12)=0,0,$DU$4)</f>
        <v>0</v>
      </c>
      <c r="BJ12" s="62">
        <f xml:space="preserve"> BJ11 + 1</f>
        <v>3</v>
      </c>
      <c r="BK12" s="63" t="s">
        <v>880</v>
      </c>
      <c r="BL12" s="64" t="s">
        <v>41</v>
      </c>
      <c r="BM12" s="79">
        <v>3</v>
      </c>
      <c r="BN12" s="72" t="s">
        <v>882</v>
      </c>
      <c r="BO12" s="73" t="s">
        <v>883</v>
      </c>
      <c r="BP12" s="73" t="s">
        <v>884</v>
      </c>
      <c r="BQ12" s="73" t="s">
        <v>885</v>
      </c>
      <c r="BR12" s="433" t="s">
        <v>886</v>
      </c>
      <c r="BS12" s="138" t="s">
        <v>887</v>
      </c>
      <c r="BX12" s="61"/>
      <c r="BY12" s="61"/>
      <c r="BZ12" s="61"/>
      <c r="CA12" s="61"/>
      <c r="CB12" s="61"/>
      <c r="CC12" s="149"/>
      <c r="CD12" s="61"/>
      <c r="CE12" s="61"/>
      <c r="CF12" s="61"/>
      <c r="CG12" s="61"/>
      <c r="CH12" s="61"/>
      <c r="CI12" s="258"/>
      <c r="CJ12" s="61"/>
      <c r="CK12" s="61"/>
      <c r="CL12" s="61"/>
      <c r="CM12" s="61"/>
      <c r="CN12" s="61"/>
      <c r="CO12" s="258"/>
      <c r="CP12" s="61"/>
      <c r="CQ12" s="61"/>
      <c r="CR12" s="61"/>
      <c r="CS12" s="61"/>
      <c r="CT12" s="61"/>
      <c r="CU12" s="258"/>
      <c r="CV12" s="61"/>
      <c r="CW12" s="61"/>
      <c r="CX12" s="61"/>
      <c r="CY12" s="61"/>
      <c r="CZ12" s="61"/>
      <c r="DA12" s="258"/>
      <c r="DB12" s="61"/>
      <c r="DC12" s="61"/>
      <c r="DD12" s="61"/>
      <c r="DE12" s="61"/>
      <c r="DF12" s="61"/>
      <c r="DG12" s="258"/>
      <c r="DH12" s="61"/>
      <c r="DI12" s="61"/>
      <c r="DJ12" s="61"/>
      <c r="DK12" s="61"/>
      <c r="DL12" s="61"/>
      <c r="DM12" s="258"/>
      <c r="DN12" s="61"/>
      <c r="DO12" s="61"/>
      <c r="DP12" s="61"/>
      <c r="DQ12" s="61"/>
      <c r="DR12" s="61"/>
      <c r="DS12" s="258"/>
      <c r="DU12" s="258"/>
      <c r="DV12" s="258"/>
      <c r="DW12" s="258"/>
      <c r="DX12" s="258"/>
      <c r="DY12" s="258"/>
      <c r="DZ12" s="434"/>
      <c r="EA12" s="258"/>
      <c r="EB12" s="258"/>
      <c r="EC12" s="258"/>
      <c r="ED12" s="258"/>
      <c r="EE12" s="258"/>
      <c r="EF12" s="434"/>
      <c r="EG12" s="258"/>
      <c r="EH12" s="258"/>
      <c r="EI12" s="258"/>
      <c r="EJ12" s="258"/>
      <c r="EK12" s="258"/>
      <c r="EL12" s="434"/>
      <c r="EM12" s="258"/>
      <c r="EN12" s="258"/>
      <c r="EO12" s="258"/>
      <c r="EP12" s="258"/>
      <c r="EQ12" s="258"/>
      <c r="ER12" s="434"/>
      <c r="ES12" s="258"/>
      <c r="ET12" s="258"/>
      <c r="EU12" s="258"/>
      <c r="EV12" s="258"/>
      <c r="EW12" s="258"/>
      <c r="EX12" s="434"/>
      <c r="EY12" s="258"/>
      <c r="EZ12" s="258"/>
      <c r="FA12" s="258"/>
      <c r="FB12" s="258"/>
      <c r="FC12" s="258"/>
      <c r="FD12" s="434"/>
      <c r="FE12" s="258"/>
      <c r="FF12" s="258"/>
      <c r="FG12" s="258"/>
      <c r="FH12" s="258"/>
      <c r="FI12" s="258"/>
      <c r="FJ12" s="434"/>
      <c r="FK12" s="258"/>
      <c r="FL12" s="258"/>
      <c r="FM12" s="258"/>
      <c r="FN12" s="258"/>
      <c r="FO12" s="258"/>
      <c r="FP12" s="434"/>
    </row>
    <row r="13" spans="2:172" ht="14.25" customHeight="1" thickBot="1" x14ac:dyDescent="0.35">
      <c r="B13" s="62">
        <f xml:space="preserve"> B12 + 1</f>
        <v>4</v>
      </c>
      <c r="C13" s="63" t="s">
        <v>888</v>
      </c>
      <c r="D13" s="64" t="s">
        <v>889</v>
      </c>
      <c r="E13" s="64" t="s">
        <v>41</v>
      </c>
      <c r="F13" s="79">
        <v>3</v>
      </c>
      <c r="G13" s="430">
        <v>0</v>
      </c>
      <c r="H13" s="430">
        <v>0</v>
      </c>
      <c r="I13" s="430">
        <v>0</v>
      </c>
      <c r="J13" s="430">
        <v>0</v>
      </c>
      <c r="K13" s="430">
        <v>0</v>
      </c>
      <c r="L13" s="431">
        <f>SUM(G13:K13)</f>
        <v>0</v>
      </c>
      <c r="M13" s="430">
        <v>0</v>
      </c>
      <c r="N13" s="430">
        <v>0</v>
      </c>
      <c r="O13" s="430">
        <v>0</v>
      </c>
      <c r="P13" s="430">
        <v>0</v>
      </c>
      <c r="Q13" s="430">
        <v>0</v>
      </c>
      <c r="R13" s="431">
        <f>SUM(M13:Q13)</f>
        <v>0</v>
      </c>
      <c r="S13" s="430">
        <v>0</v>
      </c>
      <c r="T13" s="430">
        <v>0</v>
      </c>
      <c r="U13" s="430">
        <v>0</v>
      </c>
      <c r="V13" s="430">
        <v>0</v>
      </c>
      <c r="W13" s="430">
        <v>0</v>
      </c>
      <c r="X13" s="431">
        <f>SUM(S13:W13)</f>
        <v>0</v>
      </c>
      <c r="Y13" s="432">
        <v>0</v>
      </c>
      <c r="Z13" s="432">
        <v>0</v>
      </c>
      <c r="AA13" s="432">
        <v>0</v>
      </c>
      <c r="AB13" s="432">
        <v>0</v>
      </c>
      <c r="AC13" s="432">
        <v>0</v>
      </c>
      <c r="AD13" s="431">
        <f>SUM(Y13:AC13)</f>
        <v>0</v>
      </c>
      <c r="AE13" s="430">
        <v>0</v>
      </c>
      <c r="AF13" s="430">
        <v>0</v>
      </c>
      <c r="AG13" s="430">
        <v>0</v>
      </c>
      <c r="AH13" s="430">
        <v>0</v>
      </c>
      <c r="AI13" s="430">
        <v>0</v>
      </c>
      <c r="AJ13" s="431">
        <f>SUM(AE13:AI13)</f>
        <v>0</v>
      </c>
      <c r="AK13" s="430">
        <v>0</v>
      </c>
      <c r="AL13" s="430">
        <v>0</v>
      </c>
      <c r="AM13" s="430">
        <v>0</v>
      </c>
      <c r="AN13" s="430">
        <v>0</v>
      </c>
      <c r="AO13" s="430">
        <v>0</v>
      </c>
      <c r="AP13" s="431">
        <f>SUM(AK13:AO13)</f>
        <v>0</v>
      </c>
      <c r="AQ13" s="430">
        <v>0</v>
      </c>
      <c r="AR13" s="430">
        <v>0</v>
      </c>
      <c r="AS13" s="430">
        <v>0</v>
      </c>
      <c r="AT13" s="430">
        <v>0</v>
      </c>
      <c r="AU13" s="430">
        <v>0</v>
      </c>
      <c r="AV13" s="431">
        <f>SUM(AQ13:AU13)</f>
        <v>0</v>
      </c>
      <c r="AW13" s="430">
        <v>0</v>
      </c>
      <c r="AX13" s="430">
        <v>0</v>
      </c>
      <c r="AY13" s="430">
        <v>0</v>
      </c>
      <c r="AZ13" s="430">
        <v>0</v>
      </c>
      <c r="BA13" s="430">
        <v>0</v>
      </c>
      <c r="BB13" s="431">
        <f>SUM(AW13:BA13)</f>
        <v>0</v>
      </c>
      <c r="BC13" s="403"/>
      <c r="BD13" s="435"/>
      <c r="BE13" s="418"/>
      <c r="BG13" s="43">
        <f t="shared" si="0"/>
        <v>0</v>
      </c>
      <c r="BH13" s="43"/>
      <c r="BJ13" s="62">
        <f xml:space="preserve"> BJ12 + 1</f>
        <v>4</v>
      </c>
      <c r="BK13" s="63" t="s">
        <v>888</v>
      </c>
      <c r="BL13" s="64" t="s">
        <v>41</v>
      </c>
      <c r="BM13" s="79">
        <v>3</v>
      </c>
      <c r="BN13" s="72" t="s">
        <v>890</v>
      </c>
      <c r="BO13" s="73" t="s">
        <v>891</v>
      </c>
      <c r="BP13" s="73" t="s">
        <v>892</v>
      </c>
      <c r="BQ13" s="73" t="s">
        <v>893</v>
      </c>
      <c r="BR13" s="433" t="s">
        <v>894</v>
      </c>
      <c r="BS13" s="138" t="s">
        <v>895</v>
      </c>
      <c r="BX13" s="61"/>
      <c r="BY13" s="61"/>
      <c r="BZ13" s="61"/>
      <c r="CA13" s="61"/>
      <c r="CB13" s="61"/>
      <c r="CC13" s="149"/>
      <c r="CD13" s="61"/>
      <c r="CE13" s="61"/>
      <c r="CF13" s="61"/>
      <c r="CG13" s="61"/>
      <c r="CH13" s="61"/>
      <c r="CI13" s="258"/>
      <c r="CJ13" s="61"/>
      <c r="CK13" s="61"/>
      <c r="CL13" s="61"/>
      <c r="CM13" s="61"/>
      <c r="CN13" s="61"/>
      <c r="CO13" s="258"/>
      <c r="CP13" s="61"/>
      <c r="CQ13" s="61"/>
      <c r="CR13" s="61"/>
      <c r="CS13" s="61"/>
      <c r="CT13" s="61"/>
      <c r="CU13" s="258"/>
      <c r="CV13" s="61"/>
      <c r="CW13" s="61"/>
      <c r="CX13" s="61"/>
      <c r="CY13" s="61"/>
      <c r="CZ13" s="61"/>
      <c r="DA13" s="258"/>
      <c r="DB13" s="61"/>
      <c r="DC13" s="61"/>
      <c r="DD13" s="61"/>
      <c r="DE13" s="61"/>
      <c r="DF13" s="61"/>
      <c r="DG13" s="258"/>
      <c r="DH13" s="61"/>
      <c r="DI13" s="61"/>
      <c r="DJ13" s="61"/>
      <c r="DK13" s="61"/>
      <c r="DL13" s="61"/>
      <c r="DM13" s="258"/>
      <c r="DN13" s="61"/>
      <c r="DO13" s="61"/>
      <c r="DP13" s="61"/>
      <c r="DQ13" s="61"/>
      <c r="DR13" s="61"/>
      <c r="DS13" s="258"/>
      <c r="DU13" s="258"/>
      <c r="DV13" s="258"/>
      <c r="DW13" s="258"/>
      <c r="DX13" s="258"/>
      <c r="DY13" s="258"/>
      <c r="DZ13" s="149"/>
      <c r="EA13" s="258"/>
      <c r="EB13" s="258"/>
      <c r="EC13" s="258"/>
      <c r="ED13" s="258"/>
      <c r="EE13" s="258"/>
      <c r="EF13" s="258"/>
      <c r="EG13" s="258"/>
      <c r="EH13" s="258"/>
      <c r="EI13" s="258"/>
      <c r="EJ13" s="258"/>
      <c r="EK13" s="258"/>
      <c r="EL13" s="258"/>
      <c r="EM13" s="258"/>
      <c r="EN13" s="258"/>
      <c r="EO13" s="258"/>
      <c r="EP13" s="258"/>
      <c r="EQ13" s="258"/>
      <c r="ER13" s="258"/>
      <c r="ES13" s="258"/>
      <c r="ET13" s="258"/>
      <c r="EU13" s="258"/>
      <c r="EV13" s="258"/>
      <c r="EW13" s="258"/>
      <c r="EX13" s="258"/>
      <c r="EY13" s="258"/>
      <c r="EZ13" s="258"/>
      <c r="FA13" s="258"/>
      <c r="FB13" s="258"/>
      <c r="FC13" s="258"/>
      <c r="FD13" s="258"/>
      <c r="FE13" s="258"/>
      <c r="FF13" s="258"/>
      <c r="FG13" s="258"/>
      <c r="FH13" s="258"/>
      <c r="FI13" s="258"/>
      <c r="FJ13" s="258"/>
      <c r="FK13" s="258"/>
      <c r="FL13" s="258"/>
      <c r="FM13" s="258"/>
      <c r="FN13" s="258"/>
      <c r="FO13" s="258"/>
    </row>
    <row r="14" spans="2:172" ht="14.25" customHeight="1" thickBot="1" x14ac:dyDescent="0.35">
      <c r="B14" s="62"/>
      <c r="C14" s="78" t="s">
        <v>70</v>
      </c>
      <c r="D14" s="436"/>
      <c r="E14" s="437"/>
      <c r="F14" s="437"/>
      <c r="G14" s="438"/>
      <c r="H14" s="438"/>
      <c r="I14" s="438"/>
      <c r="J14" s="438"/>
      <c r="K14" s="438"/>
      <c r="L14" s="439"/>
      <c r="M14" s="439"/>
      <c r="N14" s="439"/>
      <c r="O14" s="439"/>
      <c r="P14" s="439"/>
      <c r="Q14" s="439"/>
      <c r="R14" s="439"/>
      <c r="S14" s="439"/>
      <c r="T14" s="439"/>
      <c r="U14" s="439"/>
      <c r="V14" s="439"/>
      <c r="W14" s="439"/>
      <c r="X14" s="439"/>
      <c r="Y14" s="80"/>
      <c r="Z14" s="80"/>
      <c r="AA14" s="80"/>
      <c r="AB14" s="80"/>
      <c r="AC14" s="80"/>
      <c r="AD14" s="439"/>
      <c r="AE14" s="439"/>
      <c r="AF14" s="439"/>
      <c r="AG14" s="439"/>
      <c r="AH14" s="439"/>
      <c r="AI14" s="439"/>
      <c r="AJ14" s="439"/>
      <c r="AK14" s="439"/>
      <c r="AL14" s="439"/>
      <c r="AM14" s="439"/>
      <c r="AN14" s="439"/>
      <c r="AO14" s="439"/>
      <c r="AP14" s="439"/>
      <c r="AQ14" s="439"/>
      <c r="AR14" s="439"/>
      <c r="AS14" s="439"/>
      <c r="AT14" s="439"/>
      <c r="AU14" s="439"/>
      <c r="AV14" s="439"/>
      <c r="AW14" s="439"/>
      <c r="AX14" s="439"/>
      <c r="AY14" s="439"/>
      <c r="AZ14" s="439"/>
      <c r="BA14" s="439"/>
      <c r="BB14" s="439"/>
      <c r="BC14" s="440"/>
      <c r="BD14" s="71"/>
      <c r="BE14" s="204"/>
      <c r="BG14" s="43"/>
      <c r="BH14" s="43"/>
      <c r="BJ14" s="62"/>
      <c r="BK14" s="78" t="s">
        <v>70</v>
      </c>
      <c r="BL14" s="437"/>
      <c r="BM14" s="437"/>
      <c r="BN14" s="82"/>
      <c r="BO14" s="82"/>
      <c r="BP14" s="82"/>
      <c r="BQ14" s="82"/>
      <c r="BR14" s="82"/>
      <c r="BS14" s="291"/>
      <c r="BX14" s="258"/>
      <c r="BY14" s="258"/>
      <c r="BZ14" s="258"/>
      <c r="CA14" s="258"/>
      <c r="CB14" s="258"/>
      <c r="CC14" s="149"/>
      <c r="CD14" s="258"/>
      <c r="CE14" s="258"/>
      <c r="CF14" s="258"/>
      <c r="CG14" s="258"/>
      <c r="CH14" s="258"/>
      <c r="CI14" s="258"/>
      <c r="CJ14" s="258"/>
      <c r="CK14" s="258"/>
      <c r="CL14" s="258"/>
      <c r="CM14" s="258"/>
      <c r="CN14" s="258"/>
      <c r="CO14" s="258"/>
      <c r="CP14" s="258"/>
      <c r="CQ14" s="258"/>
      <c r="CR14" s="258"/>
      <c r="CS14" s="258"/>
      <c r="CT14" s="258"/>
      <c r="CU14" s="258"/>
      <c r="CV14" s="258"/>
      <c r="CW14" s="258"/>
      <c r="CX14" s="258"/>
      <c r="CY14" s="258"/>
      <c r="CZ14" s="258"/>
      <c r="DA14" s="258"/>
      <c r="DB14" s="258"/>
      <c r="DC14" s="258"/>
      <c r="DD14" s="258"/>
      <c r="DE14" s="258"/>
      <c r="DF14" s="258"/>
      <c r="DG14" s="258"/>
      <c r="DH14" s="258"/>
      <c r="DI14" s="258"/>
      <c r="DJ14" s="258"/>
      <c r="DK14" s="258"/>
      <c r="DL14" s="258"/>
      <c r="DM14" s="258"/>
      <c r="DN14" s="258"/>
      <c r="DO14" s="258"/>
      <c r="DP14" s="258"/>
      <c r="DQ14" s="258"/>
      <c r="DR14" s="258"/>
      <c r="DS14" s="258"/>
      <c r="DU14" s="258"/>
      <c r="DV14" s="258"/>
      <c r="DW14" s="258"/>
      <c r="DX14" s="258"/>
      <c r="DY14" s="258"/>
      <c r="DZ14" s="149"/>
      <c r="EA14" s="258"/>
      <c r="EB14" s="258"/>
      <c r="EC14" s="258"/>
      <c r="ED14" s="258"/>
      <c r="EE14" s="258"/>
      <c r="EF14" s="258"/>
      <c r="EG14" s="258"/>
      <c r="EH14" s="258"/>
      <c r="EI14" s="258"/>
      <c r="EJ14" s="258"/>
      <c r="EK14" s="258"/>
      <c r="EL14" s="258"/>
      <c r="EM14" s="258"/>
      <c r="EN14" s="258"/>
      <c r="EO14" s="258"/>
      <c r="EP14" s="258"/>
      <c r="EQ14" s="258"/>
      <c r="ER14" s="258"/>
      <c r="ES14" s="258"/>
      <c r="ET14" s="258"/>
      <c r="EU14" s="258"/>
      <c r="EV14" s="258"/>
      <c r="EW14" s="258"/>
      <c r="EX14" s="258"/>
      <c r="EY14" s="258"/>
      <c r="EZ14" s="258"/>
      <c r="FA14" s="258"/>
      <c r="FB14" s="258"/>
      <c r="FC14" s="258"/>
      <c r="FD14" s="258"/>
      <c r="FE14" s="258"/>
      <c r="FF14" s="258"/>
      <c r="FG14" s="258"/>
      <c r="FH14" s="258"/>
      <c r="FI14" s="258"/>
      <c r="FJ14" s="258"/>
      <c r="FK14" s="258"/>
      <c r="FL14" s="258"/>
      <c r="FM14" s="258"/>
      <c r="FN14" s="258"/>
      <c r="FO14" s="258"/>
    </row>
    <row r="15" spans="2:172" ht="14.25" customHeight="1" x14ac:dyDescent="0.3">
      <c r="B15" s="85">
        <v>5</v>
      </c>
      <c r="C15" s="86" t="s">
        <v>71</v>
      </c>
      <c r="D15" s="87"/>
      <c r="E15" s="64" t="s">
        <v>41</v>
      </c>
      <c r="F15" s="441">
        <v>3</v>
      </c>
      <c r="G15" s="442">
        <v>49.95</v>
      </c>
      <c r="H15" s="430">
        <v>3.5999999999999997E-2</v>
      </c>
      <c r="I15" s="430">
        <v>0</v>
      </c>
      <c r="J15" s="430">
        <v>0</v>
      </c>
      <c r="K15" s="430">
        <v>0</v>
      </c>
      <c r="L15" s="431">
        <f>SUM(G15:K15)</f>
        <v>49.986000000000004</v>
      </c>
      <c r="M15" s="442">
        <v>54.518538293477448</v>
      </c>
      <c r="N15" s="430">
        <v>0</v>
      </c>
      <c r="O15" s="430">
        <v>0</v>
      </c>
      <c r="P15" s="430">
        <v>0</v>
      </c>
      <c r="Q15" s="430">
        <v>0</v>
      </c>
      <c r="R15" s="431">
        <f>SUM(M15:Q15)</f>
        <v>54.518538293477448</v>
      </c>
      <c r="S15" s="442">
        <v>63.214404881229491</v>
      </c>
      <c r="T15" s="430">
        <v>0</v>
      </c>
      <c r="U15" s="430">
        <v>0</v>
      </c>
      <c r="V15" s="430">
        <v>0</v>
      </c>
      <c r="W15" s="430">
        <v>0</v>
      </c>
      <c r="X15" s="431">
        <f>SUM(S15:W15)</f>
        <v>63.214404881229491</v>
      </c>
      <c r="Y15" s="443">
        <v>79.946874210875464</v>
      </c>
      <c r="Z15" s="432">
        <v>0</v>
      </c>
      <c r="AA15" s="432">
        <v>0</v>
      </c>
      <c r="AB15" s="432">
        <v>0</v>
      </c>
      <c r="AC15" s="432">
        <v>0</v>
      </c>
      <c r="AD15" s="431">
        <f>SUM(Y15:AC15)</f>
        <v>79.946874210875464</v>
      </c>
      <c r="AE15" s="442">
        <v>66.109930703920668</v>
      </c>
      <c r="AF15" s="430">
        <v>0</v>
      </c>
      <c r="AG15" s="430">
        <v>0</v>
      </c>
      <c r="AH15" s="430">
        <v>0</v>
      </c>
      <c r="AI15" s="430">
        <v>0</v>
      </c>
      <c r="AJ15" s="431">
        <f>SUM(AE15:AI15)</f>
        <v>66.109930703920668</v>
      </c>
      <c r="AK15" s="442">
        <v>63.357715563798422</v>
      </c>
      <c r="AL15" s="430">
        <v>0</v>
      </c>
      <c r="AM15" s="430">
        <v>0</v>
      </c>
      <c r="AN15" s="430">
        <v>0</v>
      </c>
      <c r="AO15" s="430">
        <v>0</v>
      </c>
      <c r="AP15" s="431">
        <f>SUM(AK15:AO15)</f>
        <v>63.357715563798422</v>
      </c>
      <c r="AQ15" s="442">
        <v>61.833199426599236</v>
      </c>
      <c r="AR15" s="430">
        <v>0</v>
      </c>
      <c r="AS15" s="430">
        <v>0</v>
      </c>
      <c r="AT15" s="430">
        <v>0</v>
      </c>
      <c r="AU15" s="430">
        <v>0</v>
      </c>
      <c r="AV15" s="431">
        <f>SUM(AQ15:AU15)</f>
        <v>61.833199426599236</v>
      </c>
      <c r="AW15" s="442">
        <v>61.880111860828606</v>
      </c>
      <c r="AX15" s="430">
        <v>0</v>
      </c>
      <c r="AY15" s="430">
        <v>0</v>
      </c>
      <c r="AZ15" s="430">
        <v>0</v>
      </c>
      <c r="BA15" s="430">
        <v>0</v>
      </c>
      <c r="BB15" s="431">
        <f>SUM(AW15:BA15)</f>
        <v>61.880111860828606</v>
      </c>
      <c r="BC15" s="403"/>
      <c r="BD15" s="90"/>
      <c r="BE15" s="428"/>
      <c r="BG15" s="43">
        <f t="shared" si="0"/>
        <v>0</v>
      </c>
      <c r="BH15" s="43"/>
      <c r="BJ15" s="85">
        <v>5</v>
      </c>
      <c r="BK15" s="86" t="s">
        <v>71</v>
      </c>
      <c r="BL15" s="64" t="s">
        <v>41</v>
      </c>
      <c r="BM15" s="441">
        <v>3</v>
      </c>
      <c r="BN15" s="72" t="s">
        <v>896</v>
      </c>
      <c r="BO15" s="73" t="s">
        <v>897</v>
      </c>
      <c r="BP15" s="73" t="s">
        <v>898</v>
      </c>
      <c r="BQ15" s="73" t="s">
        <v>899</v>
      </c>
      <c r="BR15" s="433" t="s">
        <v>900</v>
      </c>
      <c r="BS15" s="138" t="s">
        <v>901</v>
      </c>
      <c r="BX15" s="61"/>
      <c r="BY15" s="61"/>
      <c r="BZ15" s="61"/>
      <c r="CA15" s="61"/>
      <c r="CB15" s="61"/>
      <c r="CC15" s="149"/>
      <c r="CD15" s="61"/>
      <c r="CE15" s="61"/>
      <c r="CF15" s="61"/>
      <c r="CG15" s="61"/>
      <c r="CH15" s="61"/>
      <c r="CI15" s="258"/>
      <c r="CJ15" s="61"/>
      <c r="CK15" s="61"/>
      <c r="CL15" s="61"/>
      <c r="CM15" s="61"/>
      <c r="CN15" s="61"/>
      <c r="CO15" s="258"/>
      <c r="CP15" s="61"/>
      <c r="CQ15" s="61"/>
      <c r="CR15" s="61"/>
      <c r="CS15" s="61"/>
      <c r="CT15" s="61"/>
      <c r="CU15" s="258"/>
      <c r="CV15" s="61"/>
      <c r="CW15" s="61"/>
      <c r="CX15" s="61"/>
      <c r="CY15" s="61"/>
      <c r="CZ15" s="61"/>
      <c r="DA15" s="258"/>
      <c r="DB15" s="61"/>
      <c r="DC15" s="61"/>
      <c r="DD15" s="61"/>
      <c r="DE15" s="61"/>
      <c r="DF15" s="61"/>
      <c r="DG15" s="258"/>
      <c r="DH15" s="61"/>
      <c r="DI15" s="61"/>
      <c r="DJ15" s="61"/>
      <c r="DK15" s="61"/>
      <c r="DL15" s="61"/>
      <c r="DM15" s="258"/>
      <c r="DN15" s="61"/>
      <c r="DO15" s="61"/>
      <c r="DP15" s="61"/>
      <c r="DQ15" s="61"/>
      <c r="DR15" s="61"/>
      <c r="DS15" s="258"/>
      <c r="DU15" s="258"/>
      <c r="DV15" s="258"/>
      <c r="DW15" s="258"/>
      <c r="DX15" s="258"/>
      <c r="DY15" s="258"/>
      <c r="DZ15" s="149"/>
      <c r="EA15" s="258"/>
      <c r="EB15" s="258"/>
      <c r="EC15" s="258"/>
      <c r="ED15" s="258"/>
      <c r="EE15" s="258"/>
      <c r="EF15" s="258"/>
      <c r="EG15" s="258"/>
      <c r="EH15" s="258"/>
      <c r="EI15" s="258"/>
      <c r="EJ15" s="258"/>
      <c r="EK15" s="258"/>
      <c r="EL15" s="258"/>
      <c r="EM15" s="258"/>
      <c r="EN15" s="258"/>
      <c r="EO15" s="258"/>
      <c r="EP15" s="258"/>
      <c r="EQ15" s="258"/>
      <c r="ER15" s="258"/>
      <c r="ES15" s="258"/>
      <c r="ET15" s="258"/>
      <c r="EU15" s="258"/>
      <c r="EV15" s="258"/>
      <c r="EW15" s="258"/>
      <c r="EX15" s="258"/>
      <c r="EY15" s="258"/>
      <c r="EZ15" s="258"/>
      <c r="FA15" s="258"/>
      <c r="FB15" s="258"/>
      <c r="FC15" s="258"/>
      <c r="FD15" s="258"/>
      <c r="FE15" s="258"/>
      <c r="FF15" s="258"/>
      <c r="FG15" s="258"/>
      <c r="FH15" s="258"/>
      <c r="FI15" s="258"/>
      <c r="FJ15" s="258"/>
      <c r="FK15" s="258"/>
      <c r="FL15" s="258"/>
      <c r="FM15" s="258"/>
      <c r="FN15" s="258"/>
      <c r="FO15" s="258"/>
    </row>
    <row r="16" spans="2:172" ht="14.25" customHeight="1" x14ac:dyDescent="0.3">
      <c r="B16" s="62">
        <v>6</v>
      </c>
      <c r="C16" s="63" t="s">
        <v>77</v>
      </c>
      <c r="D16" s="87"/>
      <c r="E16" s="64" t="s">
        <v>41</v>
      </c>
      <c r="F16" s="441">
        <v>3</v>
      </c>
      <c r="G16" s="442">
        <v>1.3766278000000001</v>
      </c>
      <c r="H16" s="430">
        <v>7.4957780000000002E-2</v>
      </c>
      <c r="I16" s="430">
        <v>0</v>
      </c>
      <c r="J16" s="430">
        <v>3.0000000000000001E-3</v>
      </c>
      <c r="K16" s="430">
        <v>0</v>
      </c>
      <c r="L16" s="431">
        <f>SUM(G16:K16)</f>
        <v>1.45458558</v>
      </c>
      <c r="M16" s="442">
        <v>1.5007769653881624</v>
      </c>
      <c r="N16" s="430">
        <v>8.2830475482092644E-2</v>
      </c>
      <c r="O16" s="430">
        <v>0</v>
      </c>
      <c r="P16" s="430">
        <v>3.3915718312115019E-3</v>
      </c>
      <c r="Q16" s="430">
        <v>0</v>
      </c>
      <c r="R16" s="431">
        <f>SUM(M16:Q16)</f>
        <v>1.5869990127014664</v>
      </c>
      <c r="S16" s="442">
        <v>1.5153517736601594</v>
      </c>
      <c r="T16" s="430">
        <v>8.2830475482092644E-2</v>
      </c>
      <c r="U16" s="430">
        <v>0</v>
      </c>
      <c r="V16" s="430">
        <v>3.5117355338073765E-3</v>
      </c>
      <c r="W16" s="430">
        <v>0</v>
      </c>
      <c r="X16" s="431">
        <f>SUM(S16:W16)</f>
        <v>1.6016939846760594</v>
      </c>
      <c r="Y16" s="443">
        <v>1.1979325236968283</v>
      </c>
      <c r="Z16" s="432">
        <v>5.886001942065644E-2</v>
      </c>
      <c r="AA16" s="432">
        <v>0</v>
      </c>
      <c r="AB16" s="432">
        <v>3.2177803135089575E-3</v>
      </c>
      <c r="AC16" s="432">
        <v>0</v>
      </c>
      <c r="AD16" s="431">
        <f>SUM(Y16:AC16)</f>
        <v>1.2600103234309936</v>
      </c>
      <c r="AE16" s="442">
        <v>1.2206632900096717</v>
      </c>
      <c r="AF16" s="430">
        <v>6.0771212890946918E-2</v>
      </c>
      <c r="AG16" s="430">
        <v>0</v>
      </c>
      <c r="AH16" s="430">
        <v>3.2558833416364511E-3</v>
      </c>
      <c r="AI16" s="430">
        <v>0</v>
      </c>
      <c r="AJ16" s="431">
        <f>SUM(AE16:AI16)</f>
        <v>1.2846903862422552</v>
      </c>
      <c r="AK16" s="442">
        <v>1.2037997447836792</v>
      </c>
      <c r="AL16" s="430">
        <v>6.2153403781394216E-2</v>
      </c>
      <c r="AM16" s="430">
        <v>0</v>
      </c>
      <c r="AN16" s="430">
        <v>3.3031038637028102E-3</v>
      </c>
      <c r="AO16" s="430">
        <v>0</v>
      </c>
      <c r="AP16" s="431">
        <f>SUM(AK16:AO16)</f>
        <v>1.2692562524287763</v>
      </c>
      <c r="AQ16" s="442">
        <v>1.2227463222967765</v>
      </c>
      <c r="AR16" s="430">
        <v>6.3979169213667725E-2</v>
      </c>
      <c r="AS16" s="430">
        <v>0</v>
      </c>
      <c r="AT16" s="430">
        <v>3.342921545759455E-3</v>
      </c>
      <c r="AU16" s="430">
        <v>0</v>
      </c>
      <c r="AV16" s="431">
        <f>SUM(AQ16:AU16)</f>
        <v>1.2900684130562037</v>
      </c>
      <c r="AW16" s="442">
        <v>1.2479783301338452</v>
      </c>
      <c r="AX16" s="430">
        <v>6.5152552750899623E-2</v>
      </c>
      <c r="AY16" s="430">
        <v>0</v>
      </c>
      <c r="AZ16" s="430">
        <v>3.3816372053309929E-3</v>
      </c>
      <c r="BA16" s="430">
        <v>0</v>
      </c>
      <c r="BB16" s="431">
        <f>SUM(AW16:BA16)</f>
        <v>1.3165125200900758</v>
      </c>
      <c r="BC16" s="403"/>
      <c r="BD16" s="91"/>
      <c r="BE16" s="409"/>
      <c r="BG16" s="43">
        <f t="shared" si="0"/>
        <v>0</v>
      </c>
      <c r="BH16" s="43"/>
      <c r="BJ16" s="62">
        <v>6</v>
      </c>
      <c r="BK16" s="63" t="s">
        <v>77</v>
      </c>
      <c r="BL16" s="64" t="s">
        <v>41</v>
      </c>
      <c r="BM16" s="441">
        <v>3</v>
      </c>
      <c r="BN16" s="72" t="s">
        <v>902</v>
      </c>
      <c r="BO16" s="73" t="s">
        <v>903</v>
      </c>
      <c r="BP16" s="73" t="s">
        <v>904</v>
      </c>
      <c r="BQ16" s="73" t="s">
        <v>905</v>
      </c>
      <c r="BR16" s="433" t="s">
        <v>906</v>
      </c>
      <c r="BS16" s="138" t="s">
        <v>907</v>
      </c>
      <c r="BX16" s="61"/>
      <c r="BY16" s="61"/>
      <c r="BZ16" s="61"/>
      <c r="CA16" s="61"/>
      <c r="CB16" s="61"/>
      <c r="CC16" s="149"/>
      <c r="CD16" s="61"/>
      <c r="CE16" s="61"/>
      <c r="CF16" s="61"/>
      <c r="CG16" s="61"/>
      <c r="CH16" s="61"/>
      <c r="CI16" s="258"/>
      <c r="CJ16" s="61"/>
      <c r="CK16" s="61"/>
      <c r="CL16" s="61"/>
      <c r="CM16" s="61"/>
      <c r="CN16" s="61"/>
      <c r="CO16" s="258"/>
      <c r="CP16" s="61"/>
      <c r="CQ16" s="61"/>
      <c r="CR16" s="61"/>
      <c r="CS16" s="61"/>
      <c r="CT16" s="61"/>
      <c r="CU16" s="258"/>
      <c r="CV16" s="61"/>
      <c r="CW16" s="61"/>
      <c r="CX16" s="61"/>
      <c r="CY16" s="61"/>
      <c r="CZ16" s="61"/>
      <c r="DA16" s="258"/>
      <c r="DB16" s="61"/>
      <c r="DC16" s="61"/>
      <c r="DD16" s="61"/>
      <c r="DE16" s="61"/>
      <c r="DF16" s="61"/>
      <c r="DG16" s="258"/>
      <c r="DH16" s="61"/>
      <c r="DI16" s="61"/>
      <c r="DJ16" s="61"/>
      <c r="DK16" s="61"/>
      <c r="DL16" s="61"/>
      <c r="DM16" s="258"/>
      <c r="DN16" s="61"/>
      <c r="DO16" s="61"/>
      <c r="DP16" s="61"/>
      <c r="DQ16" s="61"/>
      <c r="DR16" s="61"/>
      <c r="DS16" s="258"/>
      <c r="DU16" s="258"/>
      <c r="DV16" s="258"/>
      <c r="DW16" s="258"/>
      <c r="DX16" s="258"/>
      <c r="DY16" s="258"/>
      <c r="DZ16" s="149"/>
      <c r="EA16" s="258"/>
      <c r="EB16" s="258"/>
      <c r="EC16" s="258"/>
      <c r="ED16" s="258"/>
      <c r="EE16" s="258"/>
      <c r="EF16" s="258"/>
      <c r="EG16" s="258"/>
      <c r="EH16" s="258"/>
      <c r="EI16" s="258"/>
      <c r="EJ16" s="258"/>
      <c r="EK16" s="258"/>
      <c r="EL16" s="258"/>
      <c r="EM16" s="258"/>
      <c r="EN16" s="258"/>
      <c r="EO16" s="258"/>
      <c r="EP16" s="258"/>
      <c r="EQ16" s="258"/>
      <c r="ER16" s="258"/>
      <c r="ES16" s="258"/>
      <c r="ET16" s="258"/>
      <c r="EU16" s="258"/>
      <c r="EV16" s="258"/>
      <c r="EW16" s="258"/>
      <c r="EX16" s="258"/>
      <c r="EY16" s="258"/>
      <c r="EZ16" s="258"/>
      <c r="FA16" s="258"/>
      <c r="FB16" s="258"/>
      <c r="FC16" s="258"/>
      <c r="FD16" s="258"/>
      <c r="FE16" s="258"/>
      <c r="FF16" s="258"/>
      <c r="FG16" s="258"/>
      <c r="FH16" s="258"/>
      <c r="FI16" s="258"/>
      <c r="FJ16" s="258"/>
      <c r="FK16" s="258"/>
      <c r="FL16" s="258"/>
      <c r="FM16" s="258"/>
      <c r="FN16" s="258"/>
      <c r="FO16" s="258"/>
    </row>
    <row r="17" spans="2:172" ht="14.25" customHeight="1" x14ac:dyDescent="0.3">
      <c r="B17" s="62">
        <v>7</v>
      </c>
      <c r="C17" s="63" t="s">
        <v>83</v>
      </c>
      <c r="D17" s="87"/>
      <c r="E17" s="64" t="s">
        <v>41</v>
      </c>
      <c r="F17" s="441">
        <v>3</v>
      </c>
      <c r="G17" s="442">
        <v>43.072239037127694</v>
      </c>
      <c r="H17" s="430">
        <v>70.77213510168697</v>
      </c>
      <c r="I17" s="430">
        <v>6.491495493437542</v>
      </c>
      <c r="J17" s="430">
        <v>25.15976130562769</v>
      </c>
      <c r="K17" s="430">
        <v>13.069913725139646</v>
      </c>
      <c r="L17" s="431">
        <f>SUM(G17:K17)</f>
        <v>158.56554466301955</v>
      </c>
      <c r="M17" s="442">
        <v>44.84425087450105</v>
      </c>
      <c r="N17" s="430">
        <v>74.92024608573297</v>
      </c>
      <c r="O17" s="430">
        <v>10.678636559759287</v>
      </c>
      <c r="P17" s="430">
        <v>28.790914001247359</v>
      </c>
      <c r="Q17" s="430">
        <v>14.434492064784392</v>
      </c>
      <c r="R17" s="431">
        <f>SUM(M17:Q17)</f>
        <v>173.66853958602508</v>
      </c>
      <c r="S17" s="442">
        <v>45.263447546852888</v>
      </c>
      <c r="T17" s="430">
        <v>76.970713817796195</v>
      </c>
      <c r="U17" s="430">
        <v>10.709341845275883</v>
      </c>
      <c r="V17" s="430">
        <v>29.788148963214113</v>
      </c>
      <c r="W17" s="430">
        <v>14.621613487884041</v>
      </c>
      <c r="X17" s="431">
        <f>SUM(S17:W17)</f>
        <v>177.35326566102313</v>
      </c>
      <c r="Y17" s="443">
        <v>35.738647336218165</v>
      </c>
      <c r="Z17" s="432">
        <v>63.017447860833968</v>
      </c>
      <c r="AA17" s="432">
        <v>9.3941221936747983</v>
      </c>
      <c r="AB17" s="432">
        <v>29.638176614761495</v>
      </c>
      <c r="AC17" s="432">
        <v>13.088735258500677</v>
      </c>
      <c r="AD17" s="431">
        <f>SUM(Y17:AC17)</f>
        <v>150.8771292639891</v>
      </c>
      <c r="AE17" s="442">
        <v>36.422378535413742</v>
      </c>
      <c r="AF17" s="430">
        <v>63.447119042041734</v>
      </c>
      <c r="AG17" s="430">
        <v>9.4470191942435058</v>
      </c>
      <c r="AH17" s="430">
        <v>29.938672054833845</v>
      </c>
      <c r="AI17" s="430">
        <v>13.122803322958637</v>
      </c>
      <c r="AJ17" s="431">
        <f>SUM(AE17:AI17)</f>
        <v>152.37799214949149</v>
      </c>
      <c r="AK17" s="442">
        <v>35.919412203650658</v>
      </c>
      <c r="AL17" s="430">
        <v>62.377132224912856</v>
      </c>
      <c r="AM17" s="430">
        <v>9.5095326714576771</v>
      </c>
      <c r="AN17" s="430">
        <v>30.115622536801791</v>
      </c>
      <c r="AO17" s="430">
        <v>13.124709850403979</v>
      </c>
      <c r="AP17" s="431">
        <f>SUM(AK17:AO17)</f>
        <v>151.04640948722695</v>
      </c>
      <c r="AQ17" s="442">
        <v>36.489817799636079</v>
      </c>
      <c r="AR17" s="430">
        <v>63.497390701725649</v>
      </c>
      <c r="AS17" s="430">
        <v>9.5058336190916517</v>
      </c>
      <c r="AT17" s="430">
        <v>30.606347857335155</v>
      </c>
      <c r="AU17" s="430">
        <v>13.155352133282049</v>
      </c>
      <c r="AV17" s="431">
        <f>SUM(AQ17:AU17)</f>
        <v>153.25474211107056</v>
      </c>
      <c r="AW17" s="442">
        <v>37.24862149760348</v>
      </c>
      <c r="AX17" s="430">
        <v>59.219481614283261</v>
      </c>
      <c r="AY17" s="430">
        <v>9.5200408561305423</v>
      </c>
      <c r="AZ17" s="430">
        <v>31.254354011568438</v>
      </c>
      <c r="BA17" s="430">
        <v>13.166170422559267</v>
      </c>
      <c r="BB17" s="431">
        <f>SUM(AW17:BA17)</f>
        <v>150.408668402145</v>
      </c>
      <c r="BC17" s="403"/>
      <c r="BD17" s="91"/>
      <c r="BE17" s="409"/>
      <c r="BG17" s="43">
        <f t="shared" si="0"/>
        <v>0</v>
      </c>
      <c r="BH17" s="43"/>
      <c r="BJ17" s="62">
        <v>7</v>
      </c>
      <c r="BK17" s="63" t="s">
        <v>83</v>
      </c>
      <c r="BL17" s="64" t="s">
        <v>41</v>
      </c>
      <c r="BM17" s="441">
        <v>3</v>
      </c>
      <c r="BN17" s="72" t="s">
        <v>908</v>
      </c>
      <c r="BO17" s="73" t="s">
        <v>909</v>
      </c>
      <c r="BP17" s="73" t="s">
        <v>910</v>
      </c>
      <c r="BQ17" s="73" t="s">
        <v>911</v>
      </c>
      <c r="BR17" s="433" t="s">
        <v>912</v>
      </c>
      <c r="BS17" s="138" t="s">
        <v>913</v>
      </c>
      <c r="BX17" s="61"/>
      <c r="BY17" s="61"/>
      <c r="BZ17" s="61"/>
      <c r="CA17" s="61"/>
      <c r="CB17" s="61"/>
      <c r="CC17" s="149"/>
      <c r="CD17" s="61"/>
      <c r="CE17" s="61"/>
      <c r="CF17" s="61"/>
      <c r="CG17" s="61"/>
      <c r="CH17" s="61"/>
      <c r="CI17" s="258"/>
      <c r="CJ17" s="61"/>
      <c r="CK17" s="61"/>
      <c r="CL17" s="61"/>
      <c r="CM17" s="61"/>
      <c r="CN17" s="61"/>
      <c r="CO17" s="258"/>
      <c r="CP17" s="61"/>
      <c r="CQ17" s="61"/>
      <c r="CR17" s="61"/>
      <c r="CS17" s="61"/>
      <c r="CT17" s="61"/>
      <c r="CU17" s="258"/>
      <c r="CV17" s="61"/>
      <c r="CW17" s="61"/>
      <c r="CX17" s="61"/>
      <c r="CY17" s="61"/>
      <c r="CZ17" s="61"/>
      <c r="DA17" s="258"/>
      <c r="DB17" s="61"/>
      <c r="DC17" s="61"/>
      <c r="DD17" s="61"/>
      <c r="DE17" s="61"/>
      <c r="DF17" s="61"/>
      <c r="DG17" s="258"/>
      <c r="DH17" s="61"/>
      <c r="DI17" s="61"/>
      <c r="DJ17" s="61"/>
      <c r="DK17" s="61"/>
      <c r="DL17" s="61"/>
      <c r="DM17" s="258"/>
      <c r="DN17" s="61"/>
      <c r="DO17" s="61"/>
      <c r="DP17" s="61"/>
      <c r="DQ17" s="61"/>
      <c r="DR17" s="61"/>
      <c r="DS17" s="258"/>
      <c r="DU17" s="258"/>
      <c r="DV17" s="258"/>
      <c r="DW17" s="258"/>
      <c r="DX17" s="258"/>
      <c r="DY17" s="258"/>
      <c r="DZ17" s="149"/>
      <c r="EA17" s="258"/>
      <c r="EB17" s="258"/>
      <c r="EC17" s="258"/>
      <c r="ED17" s="258"/>
      <c r="EE17" s="258"/>
      <c r="EF17" s="258"/>
      <c r="EG17" s="258"/>
      <c r="EH17" s="258"/>
      <c r="EI17" s="258"/>
      <c r="EJ17" s="258"/>
      <c r="EK17" s="258"/>
      <c r="EL17" s="258"/>
      <c r="EM17" s="258"/>
      <c r="EN17" s="258"/>
      <c r="EO17" s="258"/>
      <c r="EP17" s="258"/>
      <c r="EQ17" s="258"/>
      <c r="ER17" s="258"/>
      <c r="ES17" s="258"/>
      <c r="ET17" s="258"/>
      <c r="EU17" s="258"/>
      <c r="EV17" s="258"/>
      <c r="EW17" s="258"/>
      <c r="EX17" s="258"/>
      <c r="EY17" s="258"/>
      <c r="EZ17" s="258"/>
      <c r="FA17" s="258"/>
      <c r="FB17" s="258"/>
      <c r="FC17" s="258"/>
      <c r="FD17" s="258"/>
      <c r="FE17" s="258"/>
      <c r="FF17" s="258"/>
      <c r="FG17" s="258"/>
      <c r="FH17" s="258"/>
      <c r="FI17" s="258"/>
      <c r="FJ17" s="258"/>
      <c r="FK17" s="258"/>
      <c r="FL17" s="258"/>
      <c r="FM17" s="258"/>
      <c r="FN17" s="258"/>
      <c r="FO17" s="258"/>
    </row>
    <row r="18" spans="2:172" ht="14.25" customHeight="1" x14ac:dyDescent="0.3">
      <c r="B18" s="62">
        <v>8</v>
      </c>
      <c r="C18" s="63" t="s">
        <v>89</v>
      </c>
      <c r="D18" s="64"/>
      <c r="E18" s="64" t="s">
        <v>41</v>
      </c>
      <c r="F18" s="441">
        <v>3</v>
      </c>
      <c r="G18" s="442">
        <v>0.186</v>
      </c>
      <c r="H18" s="430">
        <v>22.791926282905965</v>
      </c>
      <c r="I18" s="430">
        <v>1.0000000000000005E-3</v>
      </c>
      <c r="J18" s="430">
        <v>4.9363226063087184</v>
      </c>
      <c r="K18" s="430">
        <v>2.2751110785316747E-2</v>
      </c>
      <c r="L18" s="431">
        <f>SUM(G18:K18)</f>
        <v>27.938000000000002</v>
      </c>
      <c r="M18" s="442">
        <v>0.23121287656390263</v>
      </c>
      <c r="N18" s="430">
        <v>24.306725796431436</v>
      </c>
      <c r="O18" s="430">
        <v>0</v>
      </c>
      <c r="P18" s="430">
        <v>5.0060932730347236</v>
      </c>
      <c r="Q18" s="430">
        <v>6.9082338205529961E-2</v>
      </c>
      <c r="R18" s="431">
        <f>SUM(M18:Q18)</f>
        <v>29.613114284235589</v>
      </c>
      <c r="S18" s="442">
        <v>0.26456174430110074</v>
      </c>
      <c r="T18" s="430">
        <v>24.377515901231877</v>
      </c>
      <c r="U18" s="430">
        <v>0</v>
      </c>
      <c r="V18" s="430">
        <v>4.9719609447303519</v>
      </c>
      <c r="W18" s="430">
        <v>7.641619595972074E-2</v>
      </c>
      <c r="X18" s="431">
        <f>SUM(S18:W18)</f>
        <v>29.69045478622305</v>
      </c>
      <c r="Y18" s="443">
        <v>0.25385788091158462</v>
      </c>
      <c r="Z18" s="432">
        <v>23.075730070532117</v>
      </c>
      <c r="AA18" s="432">
        <v>0</v>
      </c>
      <c r="AB18" s="432">
        <v>4.8814401402781877</v>
      </c>
      <c r="AC18" s="432">
        <v>7.759842709899667E-2</v>
      </c>
      <c r="AD18" s="431">
        <f>SUM(Y18:AC18)</f>
        <v>28.288626518820887</v>
      </c>
      <c r="AE18" s="442">
        <v>0.2525175399598899</v>
      </c>
      <c r="AF18" s="430">
        <v>28.611168810243708</v>
      </c>
      <c r="AG18" s="430">
        <v>0</v>
      </c>
      <c r="AH18" s="430">
        <v>5.7922266008867043</v>
      </c>
      <c r="AI18" s="430">
        <v>8.071942568613602E-2</v>
      </c>
      <c r="AJ18" s="431">
        <f>SUM(AE18:AI18)</f>
        <v>34.736632376776434</v>
      </c>
      <c r="AK18" s="442">
        <v>0.25167177519816591</v>
      </c>
      <c r="AL18" s="430">
        <v>28.857132298583313</v>
      </c>
      <c r="AM18" s="430">
        <v>0</v>
      </c>
      <c r="AN18" s="430">
        <v>5.7841184954117226</v>
      </c>
      <c r="AO18" s="430">
        <v>8.268837250323674E-2</v>
      </c>
      <c r="AP18" s="431">
        <f>SUM(AK18:AO18)</f>
        <v>34.975610941696438</v>
      </c>
      <c r="AQ18" s="442">
        <v>0.25167177519816591</v>
      </c>
      <c r="AR18" s="430">
        <v>28.841113733322359</v>
      </c>
      <c r="AS18" s="430">
        <v>0</v>
      </c>
      <c r="AT18" s="430">
        <v>5.7765130498948674</v>
      </c>
      <c r="AU18" s="430">
        <v>8.2685970398380368E-2</v>
      </c>
      <c r="AV18" s="431">
        <f>SUM(AQ18:AU18)</f>
        <v>34.951984528813774</v>
      </c>
      <c r="AW18" s="442">
        <v>0.25167177519816597</v>
      </c>
      <c r="AX18" s="430">
        <v>33.0581035949509</v>
      </c>
      <c r="AY18" s="430">
        <v>0</v>
      </c>
      <c r="AZ18" s="430">
        <v>5.7732891538447841</v>
      </c>
      <c r="BA18" s="430">
        <v>8.2685130051196779E-2</v>
      </c>
      <c r="BB18" s="431">
        <f>SUM(AW18:BA18)</f>
        <v>39.165749654045051</v>
      </c>
      <c r="BC18" s="403"/>
      <c r="BD18" s="92"/>
      <c r="BE18" s="409"/>
      <c r="BG18" s="43">
        <f t="shared" si="0"/>
        <v>0</v>
      </c>
      <c r="BH18" s="43"/>
      <c r="BJ18" s="62">
        <v>8</v>
      </c>
      <c r="BK18" s="63" t="s">
        <v>89</v>
      </c>
      <c r="BL18" s="64" t="s">
        <v>41</v>
      </c>
      <c r="BM18" s="441">
        <v>3</v>
      </c>
      <c r="BN18" s="72" t="s">
        <v>914</v>
      </c>
      <c r="BO18" s="73" t="s">
        <v>915</v>
      </c>
      <c r="BP18" s="73" t="s">
        <v>916</v>
      </c>
      <c r="BQ18" s="73" t="s">
        <v>917</v>
      </c>
      <c r="BR18" s="433" t="s">
        <v>918</v>
      </c>
      <c r="BS18" s="138" t="s">
        <v>919</v>
      </c>
      <c r="BX18" s="61"/>
      <c r="BY18" s="61"/>
      <c r="BZ18" s="61"/>
      <c r="CA18" s="61"/>
      <c r="CB18" s="61"/>
      <c r="CC18" s="149"/>
      <c r="CD18" s="61"/>
      <c r="CE18" s="61"/>
      <c r="CF18" s="61"/>
      <c r="CG18" s="61"/>
      <c r="CH18" s="61"/>
      <c r="CI18" s="258"/>
      <c r="CJ18" s="61"/>
      <c r="CK18" s="61"/>
      <c r="CL18" s="61"/>
      <c r="CM18" s="61"/>
      <c r="CN18" s="61"/>
      <c r="CO18" s="258"/>
      <c r="CP18" s="61"/>
      <c r="CQ18" s="61"/>
      <c r="CR18" s="61"/>
      <c r="CS18" s="61"/>
      <c r="CT18" s="61"/>
      <c r="CU18" s="258"/>
      <c r="CV18" s="61"/>
      <c r="CW18" s="61"/>
      <c r="CX18" s="61"/>
      <c r="CY18" s="61"/>
      <c r="CZ18" s="61"/>
      <c r="DA18" s="258"/>
      <c r="DB18" s="61"/>
      <c r="DC18" s="61"/>
      <c r="DD18" s="61"/>
      <c r="DE18" s="61"/>
      <c r="DF18" s="61"/>
      <c r="DG18" s="258"/>
      <c r="DH18" s="61"/>
      <c r="DI18" s="61"/>
      <c r="DJ18" s="61"/>
      <c r="DK18" s="61"/>
      <c r="DL18" s="61"/>
      <c r="DM18" s="258"/>
      <c r="DN18" s="61"/>
      <c r="DO18" s="61"/>
      <c r="DP18" s="61"/>
      <c r="DQ18" s="61"/>
      <c r="DR18" s="61"/>
      <c r="DS18" s="258"/>
      <c r="DU18" s="258"/>
      <c r="DV18" s="258"/>
      <c r="DW18" s="258"/>
      <c r="DX18" s="258"/>
      <c r="DY18" s="258"/>
      <c r="DZ18" s="149"/>
      <c r="EA18" s="258"/>
      <c r="EB18" s="258"/>
      <c r="EC18" s="258"/>
      <c r="ED18" s="258"/>
      <c r="EE18" s="258"/>
      <c r="EF18" s="258"/>
      <c r="EG18" s="258"/>
      <c r="EH18" s="258"/>
      <c r="EI18" s="258"/>
      <c r="EJ18" s="258"/>
      <c r="EK18" s="258"/>
      <c r="EL18" s="258"/>
      <c r="EM18" s="258"/>
      <c r="EN18" s="258"/>
      <c r="EO18" s="258"/>
      <c r="EP18" s="258"/>
      <c r="EQ18" s="258"/>
      <c r="ER18" s="258"/>
      <c r="ES18" s="258"/>
      <c r="ET18" s="258"/>
      <c r="EU18" s="258"/>
      <c r="EV18" s="258"/>
      <c r="EW18" s="258"/>
      <c r="EX18" s="258"/>
      <c r="EY18" s="258"/>
      <c r="EZ18" s="258"/>
      <c r="FA18" s="258"/>
      <c r="FB18" s="258"/>
      <c r="FC18" s="258"/>
      <c r="FD18" s="258"/>
      <c r="FE18" s="258"/>
      <c r="FF18" s="258"/>
      <c r="FG18" s="258"/>
      <c r="FH18" s="258"/>
      <c r="FI18" s="258"/>
      <c r="FJ18" s="258"/>
      <c r="FK18" s="258"/>
      <c r="FL18" s="258"/>
      <c r="FM18" s="258"/>
      <c r="FN18" s="258"/>
      <c r="FO18" s="258"/>
    </row>
    <row r="19" spans="2:172" ht="14.25" customHeight="1" thickBot="1" x14ac:dyDescent="0.35">
      <c r="B19" s="95">
        <v>9</v>
      </c>
      <c r="C19" s="96" t="s">
        <v>920</v>
      </c>
      <c r="D19" s="97"/>
      <c r="E19" s="97" t="s">
        <v>41</v>
      </c>
      <c r="F19" s="444">
        <v>3</v>
      </c>
      <c r="G19" s="445">
        <f>SUM(G10:G13,G15:G18)</f>
        <v>106.17220215441237</v>
      </c>
      <c r="H19" s="446">
        <f>SUM(H10:H13,H15:H18)</f>
        <v>132.51846063942713</v>
      </c>
      <c r="I19" s="446">
        <f>SUM(I10:I13,I15:I18)</f>
        <v>6.4975323224194304</v>
      </c>
      <c r="J19" s="446">
        <f>SUM(J10:J13,J15:J18)</f>
        <v>2.6575364998502673</v>
      </c>
      <c r="K19" s="447">
        <f>SUM(K10:K13,K15:K18)</f>
        <v>11.108622213724175</v>
      </c>
      <c r="L19" s="448">
        <f>SUM(G19:K19)</f>
        <v>258.95435382983339</v>
      </c>
      <c r="M19" s="445">
        <f>SUM(M10:M13,M15:M18)</f>
        <v>114.80286550004395</v>
      </c>
      <c r="N19" s="446">
        <f>SUM(N10:N13,N15:N18)</f>
        <v>143.07724256062852</v>
      </c>
      <c r="O19" s="446">
        <f>SUM(O10:O13,O15:O18)</f>
        <v>10.47281059756248</v>
      </c>
      <c r="P19" s="446">
        <f>SUM(P10:P13,P15:P18)</f>
        <v>4.4009950065675891</v>
      </c>
      <c r="Q19" s="447">
        <f>SUM(Q10:Q13,Q15:Q18)</f>
        <v>12.373103986987118</v>
      </c>
      <c r="R19" s="448">
        <f>SUM(M19:Q19)</f>
        <v>285.12701765178969</v>
      </c>
      <c r="S19" s="445">
        <f>SUM(S10:S13,S15:S18)</f>
        <v>122.95189106365737</v>
      </c>
      <c r="T19" s="446">
        <f>SUM(T10:T13,T15:T18)</f>
        <v>152.42086405173728</v>
      </c>
      <c r="U19" s="446">
        <f>SUM(U10:U13,U15:U18)</f>
        <v>10.497346459453446</v>
      </c>
      <c r="V19" s="446">
        <f>SUM(V10:V13,V15:V18)</f>
        <v>2.1304277789274373</v>
      </c>
      <c r="W19" s="447">
        <f>SUM(W10:W13,W15:W18)</f>
        <v>12.514015742681329</v>
      </c>
      <c r="X19" s="448">
        <f>SUM(S19:W19)</f>
        <v>300.51454509645686</v>
      </c>
      <c r="Y19" s="445">
        <f>SUM(Y10:Y13,Y15:Y18)</f>
        <v>130.22793471544301</v>
      </c>
      <c r="Z19" s="446">
        <f>SUM(Z10:Z13,Z15:Z18)</f>
        <v>138.90490321534509</v>
      </c>
      <c r="AA19" s="446">
        <f>SUM(AA10:AA13,AA15:AA18)</f>
        <v>9.2048507609437067</v>
      </c>
      <c r="AB19" s="446">
        <f>SUM(AB10:AB13,AB15:AB18)</f>
        <v>0.27604025279799504</v>
      </c>
      <c r="AC19" s="447">
        <f>SUM(AC10:AC13,AC15:AC18)</f>
        <v>11.033181624381768</v>
      </c>
      <c r="AD19" s="448">
        <f>SUM(Y19:AC19)</f>
        <v>289.64691056891161</v>
      </c>
      <c r="AE19" s="445">
        <f>SUM(AE10:AE13,AE15:AE18)</f>
        <v>117.19981201229393</v>
      </c>
      <c r="AF19" s="446">
        <f>SUM(AF10:AF13,AF15:AF18)</f>
        <v>145.77077035565134</v>
      </c>
      <c r="AG19" s="446">
        <f>SUM(AG10:AG13,AG15:AG18)</f>
        <v>9.2656167151111717</v>
      </c>
      <c r="AH19" s="446">
        <f>SUM(AH10:AH13,AH15:AH18)</f>
        <v>0.57551165702021212</v>
      </c>
      <c r="AI19" s="447">
        <f>SUM(AI10:AI13,AI15:AI18)</f>
        <v>11.038774823363267</v>
      </c>
      <c r="AJ19" s="448">
        <f>SUM(AE19:AI19)</f>
        <v>283.85048556343992</v>
      </c>
      <c r="AK19" s="445">
        <f>SUM(AK10:AK13,AK15:AK18)</f>
        <v>113.77809375571019</v>
      </c>
      <c r="AL19" s="446">
        <f>SUM(AL10:AL13,AL15:AL18)</f>
        <v>144.48622453817384</v>
      </c>
      <c r="AM19" s="446">
        <f>SUM(AM10:AM13,AM15:AM18)</f>
        <v>9.3326343111414243</v>
      </c>
      <c r="AN19" s="446">
        <f>SUM(AN10:AN13,AN15:AN18)</f>
        <v>-0.77108146028307001</v>
      </c>
      <c r="AO19" s="447">
        <f>SUM(AO10:AO13,AO15:AO18)</f>
        <v>11.007097820349136</v>
      </c>
      <c r="AP19" s="448">
        <f>SUM(AK19:AO19)</f>
        <v>277.83296896509148</v>
      </c>
      <c r="AQ19" s="445">
        <f>SUM(AQ10:AQ13,AQ15:AQ18)</f>
        <v>112.59246691376501</v>
      </c>
      <c r="AR19" s="446">
        <f>SUM(AR10:AR13,AR15:AR18)</f>
        <v>144.21763105566419</v>
      </c>
      <c r="AS19" s="446">
        <f>SUM(AS10:AS13,AS15:AS18)</f>
        <v>9.3515351995109803</v>
      </c>
      <c r="AT19" s="446">
        <f>SUM(AT10:AT13,AT15:AT18)</f>
        <v>-0.61074866437744912</v>
      </c>
      <c r="AU19" s="447">
        <f>SUM(AU10:AU13,AU15:AU18)</f>
        <v>10.995087894379989</v>
      </c>
      <c r="AV19" s="448">
        <f>SUM(AQ19:AU19)</f>
        <v>276.54597239894269</v>
      </c>
      <c r="AW19" s="445">
        <f>SUM(AW10:AW13,AW15:AW18)</f>
        <v>113.50793715512359</v>
      </c>
      <c r="AX19" s="446">
        <f>SUM(AX10:AX13,AX15:AX18)</f>
        <v>145.61753783710066</v>
      </c>
      <c r="AY19" s="446">
        <f>SUM(AY10:AY13,AY15:AY18)</f>
        <v>9.3863385500323897</v>
      </c>
      <c r="AZ19" s="446">
        <f>SUM(AZ10:AZ13,AZ15:AZ18)</f>
        <v>-0.77130312905274145</v>
      </c>
      <c r="BA19" s="447">
        <f>SUM(BA10:BA13,BA15:BA18)</f>
        <v>10.972233824857552</v>
      </c>
      <c r="BB19" s="448">
        <f>SUM(AW19:BA19)</f>
        <v>278.71274423806142</v>
      </c>
      <c r="BC19" s="403"/>
      <c r="BD19" s="449" t="s">
        <v>921</v>
      </c>
      <c r="BE19" s="418" t="s">
        <v>922</v>
      </c>
      <c r="BG19" s="43"/>
      <c r="BH19" s="43">
        <f>IF(SUM(DU19:FP19)=0,0,$DU$6)</f>
        <v>0</v>
      </c>
      <c r="BJ19" s="95">
        <v>9</v>
      </c>
      <c r="BK19" s="96" t="s">
        <v>920</v>
      </c>
      <c r="BL19" s="97" t="s">
        <v>41</v>
      </c>
      <c r="BM19" s="444">
        <v>3</v>
      </c>
      <c r="BN19" s="450" t="s">
        <v>923</v>
      </c>
      <c r="BO19" s="451" t="s">
        <v>924</v>
      </c>
      <c r="BP19" s="451" t="s">
        <v>925</v>
      </c>
      <c r="BQ19" s="451" t="s">
        <v>926</v>
      </c>
      <c r="BR19" s="452" t="s">
        <v>927</v>
      </c>
      <c r="BS19" s="143" t="s">
        <v>928</v>
      </c>
      <c r="BX19" s="258"/>
      <c r="BY19" s="258"/>
      <c r="BZ19" s="258"/>
      <c r="CA19" s="258"/>
      <c r="CB19" s="258"/>
      <c r="CC19" s="149"/>
      <c r="CD19" s="258"/>
      <c r="CE19" s="258"/>
      <c r="CF19" s="258"/>
      <c r="CG19" s="258"/>
      <c r="CH19" s="258"/>
      <c r="CI19" s="258"/>
      <c r="CJ19" s="258"/>
      <c r="CK19" s="258"/>
      <c r="CL19" s="258"/>
      <c r="CM19" s="258"/>
      <c r="CN19" s="258"/>
      <c r="CO19" s="258"/>
      <c r="CP19" s="258"/>
      <c r="CQ19" s="258"/>
      <c r="CR19" s="258"/>
      <c r="CS19" s="258"/>
      <c r="CT19" s="258"/>
      <c r="CU19" s="258"/>
      <c r="CV19" s="258"/>
      <c r="CW19" s="258"/>
      <c r="CX19" s="258"/>
      <c r="CY19" s="258"/>
      <c r="CZ19" s="258"/>
      <c r="DA19" s="258"/>
      <c r="DB19" s="258"/>
      <c r="DC19" s="258"/>
      <c r="DD19" s="258"/>
      <c r="DE19" s="258"/>
      <c r="DF19" s="258"/>
      <c r="DG19" s="258"/>
      <c r="DH19" s="258"/>
      <c r="DI19" s="258"/>
      <c r="DJ19" s="258"/>
      <c r="DK19" s="258"/>
      <c r="DL19" s="258"/>
      <c r="DM19" s="258"/>
      <c r="DN19" s="258"/>
      <c r="DO19" s="258"/>
      <c r="DP19" s="258"/>
      <c r="DQ19" s="258"/>
      <c r="DR19" s="258"/>
      <c r="DS19" s="258"/>
      <c r="DU19" s="258"/>
      <c r="DV19" s="258"/>
      <c r="DW19" s="258"/>
      <c r="DX19" s="258"/>
      <c r="DY19" s="258"/>
      <c r="DZ19" s="434"/>
      <c r="EA19" s="258"/>
      <c r="EB19" s="258"/>
      <c r="EC19" s="258"/>
      <c r="ED19" s="258"/>
      <c r="EE19" s="258"/>
      <c r="EF19" s="434"/>
      <c r="EG19" s="258"/>
      <c r="EH19" s="258"/>
      <c r="EI19" s="258"/>
      <c r="EJ19" s="258"/>
      <c r="EK19" s="258"/>
      <c r="EL19" s="434"/>
      <c r="EM19" s="258"/>
      <c r="EN19" s="258"/>
      <c r="EO19" s="258"/>
      <c r="EP19" s="258"/>
      <c r="EQ19" s="258"/>
      <c r="ER19" s="434"/>
      <c r="ES19" s="258"/>
      <c r="ET19" s="258"/>
      <c r="EU19" s="258"/>
      <c r="EV19" s="258"/>
      <c r="EW19" s="258"/>
      <c r="EX19" s="434"/>
      <c r="EY19" s="258"/>
      <c r="EZ19" s="258"/>
      <c r="FA19" s="258"/>
      <c r="FB19" s="258"/>
      <c r="FC19" s="258"/>
      <c r="FD19" s="434"/>
      <c r="FE19" s="258"/>
      <c r="FF19" s="258"/>
      <c r="FG19" s="258"/>
      <c r="FH19" s="258"/>
      <c r="FI19" s="258"/>
      <c r="FJ19" s="434"/>
      <c r="FK19" s="258"/>
      <c r="FL19" s="258"/>
      <c r="FM19" s="258"/>
      <c r="FN19" s="258"/>
      <c r="FO19" s="258"/>
      <c r="FP19" s="434"/>
    </row>
    <row r="20" spans="2:172" ht="14.25" customHeight="1" thickBot="1" x14ac:dyDescent="0.35">
      <c r="B20" s="440"/>
      <c r="C20" s="440"/>
      <c r="D20" s="453"/>
      <c r="E20" s="440"/>
      <c r="F20" s="440"/>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54"/>
      <c r="AY20" s="454"/>
      <c r="AZ20" s="454"/>
      <c r="BA20" s="454"/>
      <c r="BB20" s="454"/>
      <c r="BC20" s="403"/>
      <c r="BD20" s="115"/>
      <c r="BE20" s="204"/>
      <c r="BG20" s="43"/>
      <c r="BH20" s="43"/>
      <c r="BJ20" s="440"/>
      <c r="BK20" s="440"/>
      <c r="BL20" s="440"/>
      <c r="BM20" s="440"/>
      <c r="BN20" s="455"/>
      <c r="BO20" s="455"/>
      <c r="BP20" s="455"/>
      <c r="BQ20" s="455"/>
      <c r="BR20" s="455"/>
      <c r="BS20" s="455"/>
      <c r="BX20" s="258"/>
      <c r="BY20" s="258"/>
      <c r="BZ20" s="258"/>
      <c r="CA20" s="258"/>
      <c r="CB20" s="258"/>
      <c r="CC20" s="149"/>
      <c r="CD20" s="258"/>
      <c r="CE20" s="258"/>
      <c r="CF20" s="258"/>
      <c r="CG20" s="258"/>
      <c r="CH20" s="258"/>
      <c r="CI20" s="258"/>
      <c r="CJ20" s="258"/>
      <c r="CK20" s="258"/>
      <c r="CL20" s="258"/>
      <c r="CM20" s="258"/>
      <c r="CN20" s="258"/>
      <c r="CO20" s="258"/>
      <c r="CP20" s="258"/>
      <c r="CQ20" s="258"/>
      <c r="CR20" s="258"/>
      <c r="CS20" s="258"/>
      <c r="CT20" s="258"/>
      <c r="CU20" s="258"/>
      <c r="CV20" s="258"/>
      <c r="CW20" s="258"/>
      <c r="CX20" s="258"/>
      <c r="CY20" s="258"/>
      <c r="CZ20" s="258"/>
      <c r="DA20" s="258"/>
      <c r="DB20" s="258"/>
      <c r="DC20" s="258"/>
      <c r="DD20" s="258"/>
      <c r="DE20" s="258"/>
      <c r="DF20" s="258"/>
      <c r="DG20" s="258"/>
      <c r="DH20" s="258"/>
      <c r="DI20" s="258"/>
      <c r="DJ20" s="258"/>
      <c r="DK20" s="258"/>
      <c r="DL20" s="258"/>
      <c r="DM20" s="258"/>
      <c r="DN20" s="258"/>
      <c r="DO20" s="258"/>
      <c r="DP20" s="258"/>
      <c r="DQ20" s="258"/>
      <c r="DR20" s="258"/>
      <c r="DS20" s="258"/>
      <c r="DU20" s="258"/>
      <c r="DV20" s="258"/>
      <c r="DW20" s="258"/>
      <c r="DX20" s="258"/>
      <c r="DY20" s="258"/>
      <c r="DZ20" s="149"/>
      <c r="EA20" s="258"/>
      <c r="EB20" s="258"/>
      <c r="EC20" s="258"/>
      <c r="ED20" s="258"/>
      <c r="EE20" s="258"/>
      <c r="EF20" s="258"/>
      <c r="EG20" s="258"/>
      <c r="EH20" s="258"/>
      <c r="EI20" s="258"/>
      <c r="EJ20" s="258"/>
      <c r="EK20" s="258"/>
      <c r="EL20" s="258"/>
      <c r="EM20" s="258"/>
      <c r="EN20" s="258"/>
      <c r="EO20" s="258"/>
      <c r="EP20" s="258"/>
      <c r="EQ20" s="258"/>
      <c r="ER20" s="258"/>
      <c r="ES20" s="258"/>
      <c r="ET20" s="258"/>
      <c r="EU20" s="258"/>
      <c r="EV20" s="258"/>
      <c r="EW20" s="258"/>
      <c r="EX20" s="258"/>
      <c r="EY20" s="258"/>
      <c r="EZ20" s="258"/>
      <c r="FA20" s="258"/>
      <c r="FB20" s="258"/>
      <c r="FC20" s="258"/>
      <c r="FD20" s="258"/>
      <c r="FE20" s="258"/>
      <c r="FF20" s="258"/>
      <c r="FG20" s="258"/>
      <c r="FH20" s="258"/>
      <c r="FI20" s="258"/>
      <c r="FJ20" s="258"/>
      <c r="FK20" s="258"/>
      <c r="FL20" s="258"/>
      <c r="FM20" s="258"/>
      <c r="FN20" s="258"/>
      <c r="FO20" s="258"/>
    </row>
    <row r="21" spans="2:172" ht="14.25" customHeight="1" x14ac:dyDescent="0.3">
      <c r="B21" s="44">
        <v>10</v>
      </c>
      <c r="C21" s="45" t="s">
        <v>102</v>
      </c>
      <c r="D21" s="46"/>
      <c r="E21" s="46" t="s">
        <v>41</v>
      </c>
      <c r="F21" s="421">
        <v>3</v>
      </c>
      <c r="G21" s="422">
        <v>0.38900000000000001</v>
      </c>
      <c r="H21" s="423">
        <v>0</v>
      </c>
      <c r="I21" s="423">
        <v>0</v>
      </c>
      <c r="J21" s="423">
        <v>0</v>
      </c>
      <c r="K21" s="423">
        <v>0</v>
      </c>
      <c r="L21" s="424">
        <f>SUM(G21:K21)</f>
        <v>0.38900000000000001</v>
      </c>
      <c r="M21" s="422">
        <v>0.69821905752944147</v>
      </c>
      <c r="N21" s="423">
        <v>0</v>
      </c>
      <c r="O21" s="423">
        <v>0</v>
      </c>
      <c r="P21" s="423">
        <v>0</v>
      </c>
      <c r="Q21" s="423">
        <v>0</v>
      </c>
      <c r="R21" s="424">
        <f>SUM(M21:Q21)</f>
        <v>0.69821905752944147</v>
      </c>
      <c r="S21" s="801">
        <v>0.35899999999999999</v>
      </c>
      <c r="T21" s="423">
        <v>0</v>
      </c>
      <c r="U21" s="423">
        <v>0</v>
      </c>
      <c r="V21" s="423">
        <v>0</v>
      </c>
      <c r="W21" s="423">
        <v>0</v>
      </c>
      <c r="X21" s="424">
        <f>SUM(S21:W21)</f>
        <v>0.35899999999999999</v>
      </c>
      <c r="Y21" s="422">
        <v>0.69901504068353104</v>
      </c>
      <c r="Z21" s="423">
        <v>0</v>
      </c>
      <c r="AA21" s="423">
        <v>0</v>
      </c>
      <c r="AB21" s="423">
        <v>0</v>
      </c>
      <c r="AC21" s="423">
        <v>0</v>
      </c>
      <c r="AD21" s="424">
        <f>SUM(Y21:AC21)</f>
        <v>0.69901504068353104</v>
      </c>
      <c r="AE21" s="422">
        <v>0.70317509519261823</v>
      </c>
      <c r="AF21" s="423">
        <v>0</v>
      </c>
      <c r="AG21" s="423">
        <v>0</v>
      </c>
      <c r="AH21" s="423">
        <v>0</v>
      </c>
      <c r="AI21" s="423">
        <v>0</v>
      </c>
      <c r="AJ21" s="424">
        <f>SUM(AE21:AI21)</f>
        <v>0.70317509519261823</v>
      </c>
      <c r="AK21" s="422">
        <v>0.70716511736719456</v>
      </c>
      <c r="AL21" s="423">
        <v>0</v>
      </c>
      <c r="AM21" s="423">
        <v>0</v>
      </c>
      <c r="AN21" s="423">
        <v>0</v>
      </c>
      <c r="AO21" s="423">
        <v>0</v>
      </c>
      <c r="AP21" s="424">
        <f>SUM(AK21:AO21)</f>
        <v>0.70716511736719456</v>
      </c>
      <c r="AQ21" s="422">
        <v>0.71094911210287914</v>
      </c>
      <c r="AR21" s="423">
        <v>0</v>
      </c>
      <c r="AS21" s="423">
        <v>0</v>
      </c>
      <c r="AT21" s="423">
        <v>0</v>
      </c>
      <c r="AU21" s="423">
        <v>0</v>
      </c>
      <c r="AV21" s="424">
        <f>SUM(AQ21:AU21)</f>
        <v>0.71094911210287914</v>
      </c>
      <c r="AW21" s="422">
        <v>0.71462172127678492</v>
      </c>
      <c r="AX21" s="423">
        <v>0</v>
      </c>
      <c r="AY21" s="423">
        <v>0</v>
      </c>
      <c r="AZ21" s="423">
        <v>0</v>
      </c>
      <c r="BA21" s="423">
        <v>0</v>
      </c>
      <c r="BB21" s="424">
        <f>SUM(AW21:BA21)</f>
        <v>0.71462172127678492</v>
      </c>
      <c r="BC21" s="403"/>
      <c r="BD21" s="90"/>
      <c r="BE21" s="428" t="s">
        <v>863</v>
      </c>
      <c r="BG21" s="43">
        <f xml:space="preserve"> IF( SUM( BX21:DR21 ) = 0, 0, $BX$5 )</f>
        <v>0</v>
      </c>
      <c r="BH21" s="43">
        <f>IF(SUM(DU21:FP21)=0,0,$DU$5)</f>
        <v>0</v>
      </c>
      <c r="BJ21" s="44">
        <v>10</v>
      </c>
      <c r="BK21" s="45" t="s">
        <v>102</v>
      </c>
      <c r="BL21" s="46" t="s">
        <v>41</v>
      </c>
      <c r="BM21" s="421">
        <v>3</v>
      </c>
      <c r="BN21" s="55" t="s">
        <v>929</v>
      </c>
      <c r="BO21" s="56" t="s">
        <v>930</v>
      </c>
      <c r="BP21" s="56" t="s">
        <v>931</v>
      </c>
      <c r="BQ21" s="56" t="s">
        <v>932</v>
      </c>
      <c r="BR21" s="118" t="s">
        <v>933</v>
      </c>
      <c r="BS21" s="429" t="s">
        <v>934</v>
      </c>
      <c r="BX21" s="61"/>
      <c r="BY21" s="61"/>
      <c r="BZ21" s="61"/>
      <c r="CA21" s="61"/>
      <c r="CB21" s="61"/>
      <c r="CC21" s="149"/>
      <c r="CD21" s="61"/>
      <c r="CE21" s="61"/>
      <c r="CF21" s="61"/>
      <c r="CG21" s="61"/>
      <c r="CH21" s="61"/>
      <c r="CI21" s="258"/>
      <c r="CJ21" s="61"/>
      <c r="CK21" s="61"/>
      <c r="CL21" s="61"/>
      <c r="CM21" s="61"/>
      <c r="CN21" s="61"/>
      <c r="CO21" s="258"/>
      <c r="CP21" s="61"/>
      <c r="CQ21" s="61"/>
      <c r="CR21" s="61"/>
      <c r="CS21" s="61"/>
      <c r="CT21" s="61"/>
      <c r="CU21" s="258"/>
      <c r="CV21" s="61"/>
      <c r="CW21" s="61"/>
      <c r="CX21" s="61"/>
      <c r="CY21" s="61"/>
      <c r="CZ21" s="61"/>
      <c r="DA21" s="258"/>
      <c r="DB21" s="61"/>
      <c r="DC21" s="61"/>
      <c r="DD21" s="61"/>
      <c r="DE21" s="61"/>
      <c r="DF21" s="61"/>
      <c r="DG21" s="258"/>
      <c r="DH21" s="61"/>
      <c r="DI21" s="61"/>
      <c r="DJ21" s="61"/>
      <c r="DK21" s="61"/>
      <c r="DL21" s="61"/>
      <c r="DM21" s="258"/>
      <c r="DN21" s="61"/>
      <c r="DO21" s="61"/>
      <c r="DP21" s="61"/>
      <c r="DQ21" s="61"/>
      <c r="DR21" s="61"/>
      <c r="DS21" s="258"/>
      <c r="DU21" s="434"/>
      <c r="DV21" s="434"/>
      <c r="DW21" s="434"/>
      <c r="DX21" s="434"/>
      <c r="DY21" s="434"/>
      <c r="DZ21" s="434"/>
      <c r="EA21" s="434"/>
      <c r="EB21" s="434"/>
      <c r="EC21" s="434"/>
      <c r="ED21" s="434"/>
      <c r="EE21" s="434"/>
      <c r="EF21" s="434"/>
      <c r="EG21" s="434"/>
      <c r="EH21" s="434"/>
      <c r="EI21" s="434"/>
      <c r="EJ21" s="434"/>
      <c r="EK21" s="434"/>
      <c r="EL21" s="434"/>
      <c r="EM21" s="434"/>
      <c r="EN21" s="434"/>
      <c r="EO21" s="434"/>
      <c r="EP21" s="434"/>
      <c r="EQ21" s="434"/>
      <c r="ER21" s="434"/>
      <c r="ES21" s="434"/>
      <c r="ET21" s="434"/>
      <c r="EU21" s="434"/>
      <c r="EV21" s="434"/>
      <c r="EW21" s="434"/>
      <c r="EX21" s="434"/>
      <c r="EY21" s="434"/>
      <c r="EZ21" s="434"/>
      <c r="FA21" s="434"/>
      <c r="FB21" s="434"/>
      <c r="FC21" s="434"/>
      <c r="FD21" s="434"/>
      <c r="FE21" s="434"/>
      <c r="FF21" s="434"/>
      <c r="FG21" s="434"/>
      <c r="FH21" s="434"/>
      <c r="FI21" s="434"/>
      <c r="FJ21" s="434"/>
      <c r="FK21" s="434"/>
      <c r="FL21" s="434"/>
      <c r="FM21" s="434"/>
      <c r="FN21" s="434"/>
      <c r="FO21" s="434"/>
      <c r="FP21" s="434"/>
    </row>
    <row r="22" spans="2:172" ht="14.25" customHeight="1" thickBot="1" x14ac:dyDescent="0.35">
      <c r="B22" s="95">
        <v>11</v>
      </c>
      <c r="C22" s="96" t="s">
        <v>109</v>
      </c>
      <c r="D22" s="97"/>
      <c r="E22" s="97" t="s">
        <v>41</v>
      </c>
      <c r="F22" s="444">
        <v>3</v>
      </c>
      <c r="G22" s="445">
        <f>G19+G21</f>
        <v>106.56120215441237</v>
      </c>
      <c r="H22" s="446">
        <f>H19+H21</f>
        <v>132.51846063942713</v>
      </c>
      <c r="I22" s="446">
        <f>I19+I21</f>
        <v>6.4975323224194304</v>
      </c>
      <c r="J22" s="446">
        <f>J19+J21</f>
        <v>2.6575364998502673</v>
      </c>
      <c r="K22" s="447">
        <f>K19+K21</f>
        <v>11.108622213724175</v>
      </c>
      <c r="L22" s="448">
        <f>SUM(G22:K22)</f>
        <v>259.3433538298334</v>
      </c>
      <c r="M22" s="445">
        <f>M19+M21</f>
        <v>115.50108455757339</v>
      </c>
      <c r="N22" s="446">
        <f>N19+N21</f>
        <v>143.07724256062852</v>
      </c>
      <c r="O22" s="446">
        <f>O19+O21</f>
        <v>10.47281059756248</v>
      </c>
      <c r="P22" s="446">
        <f>P19+P21</f>
        <v>4.4009950065675891</v>
      </c>
      <c r="Q22" s="447">
        <f>Q19+Q21</f>
        <v>12.373103986987118</v>
      </c>
      <c r="R22" s="448">
        <f>SUM(M22:Q22)</f>
        <v>285.82523670931914</v>
      </c>
      <c r="S22" s="445">
        <f>S19+S21</f>
        <v>123.31089106365737</v>
      </c>
      <c r="T22" s="446">
        <f>T19+T21</f>
        <v>152.42086405173728</v>
      </c>
      <c r="U22" s="446">
        <f>U19+U21</f>
        <v>10.497346459453446</v>
      </c>
      <c r="V22" s="446">
        <f>V19+V21</f>
        <v>2.1304277789274373</v>
      </c>
      <c r="W22" s="447">
        <f>W19+W21</f>
        <v>12.514015742681329</v>
      </c>
      <c r="X22" s="448">
        <f>SUM(S22:W22)</f>
        <v>300.87354509645689</v>
      </c>
      <c r="Y22" s="445">
        <f>Y19+Y21</f>
        <v>130.92694975612653</v>
      </c>
      <c r="Z22" s="446">
        <f>Z19+Z21</f>
        <v>138.90490321534509</v>
      </c>
      <c r="AA22" s="446">
        <f>AA19+AA21</f>
        <v>9.2048507609437067</v>
      </c>
      <c r="AB22" s="446">
        <f>AB19+AB21</f>
        <v>0.27604025279799504</v>
      </c>
      <c r="AC22" s="447">
        <f>AC19+AC21</f>
        <v>11.033181624381768</v>
      </c>
      <c r="AD22" s="448">
        <f>SUM(Y22:AC22)</f>
        <v>290.3459256095951</v>
      </c>
      <c r="AE22" s="445">
        <f>AE19+AE21</f>
        <v>117.90298710748655</v>
      </c>
      <c r="AF22" s="446">
        <f>AF19+AF21</f>
        <v>145.77077035565134</v>
      </c>
      <c r="AG22" s="446">
        <f>AG19+AG21</f>
        <v>9.2656167151111717</v>
      </c>
      <c r="AH22" s="446">
        <f>AH19+AH21</f>
        <v>0.57551165702021212</v>
      </c>
      <c r="AI22" s="447">
        <f>AI19+AI21</f>
        <v>11.038774823363267</v>
      </c>
      <c r="AJ22" s="448">
        <f>SUM(AE22:AI22)</f>
        <v>284.55366065863257</v>
      </c>
      <c r="AK22" s="445">
        <f>AK19+AK21</f>
        <v>114.48525887307738</v>
      </c>
      <c r="AL22" s="446">
        <f>AL19+AL21</f>
        <v>144.48622453817384</v>
      </c>
      <c r="AM22" s="446">
        <f>AM19+AM21</f>
        <v>9.3326343111414243</v>
      </c>
      <c r="AN22" s="446">
        <f>AN19+AN21</f>
        <v>-0.77108146028307001</v>
      </c>
      <c r="AO22" s="447">
        <f>AO19+AO21</f>
        <v>11.007097820349136</v>
      </c>
      <c r="AP22" s="448">
        <f>SUM(AK22:AO22)</f>
        <v>278.54013408245874</v>
      </c>
      <c r="AQ22" s="445">
        <f>AQ19+AQ21</f>
        <v>113.30341602586789</v>
      </c>
      <c r="AR22" s="446">
        <f>AR19+AR21</f>
        <v>144.21763105566419</v>
      </c>
      <c r="AS22" s="446">
        <f>AS19+AS21</f>
        <v>9.3515351995109803</v>
      </c>
      <c r="AT22" s="446">
        <f>AT19+AT21</f>
        <v>-0.61074866437744912</v>
      </c>
      <c r="AU22" s="447">
        <f>AU19+AU21</f>
        <v>10.995087894379989</v>
      </c>
      <c r="AV22" s="448">
        <f>SUM(AQ22:AU22)</f>
        <v>277.25692151104556</v>
      </c>
      <c r="AW22" s="445">
        <f>AW19+AW21</f>
        <v>114.22255887640037</v>
      </c>
      <c r="AX22" s="446">
        <f>AX19+AX21</f>
        <v>145.61753783710066</v>
      </c>
      <c r="AY22" s="446">
        <f>AY19+AY21</f>
        <v>9.3863385500323897</v>
      </c>
      <c r="AZ22" s="446">
        <f>AZ19+AZ21</f>
        <v>-0.77130312905274145</v>
      </c>
      <c r="BA22" s="447">
        <f>BA19+BA21</f>
        <v>10.972233824857552</v>
      </c>
      <c r="BB22" s="448">
        <f>SUM(AW22:BA22)</f>
        <v>279.4273659593382</v>
      </c>
      <c r="BC22" s="403"/>
      <c r="BD22" s="104" t="s">
        <v>110</v>
      </c>
      <c r="BE22" s="418"/>
      <c r="BG22" s="43"/>
      <c r="BH22" s="43"/>
      <c r="BJ22" s="95">
        <v>11</v>
      </c>
      <c r="BK22" s="96" t="s">
        <v>109</v>
      </c>
      <c r="BL22" s="97" t="s">
        <v>41</v>
      </c>
      <c r="BM22" s="444">
        <v>3</v>
      </c>
      <c r="BN22" s="450" t="s">
        <v>935</v>
      </c>
      <c r="BO22" s="451" t="s">
        <v>936</v>
      </c>
      <c r="BP22" s="451" t="s">
        <v>937</v>
      </c>
      <c r="BQ22" s="451" t="s">
        <v>938</v>
      </c>
      <c r="BR22" s="452" t="s">
        <v>939</v>
      </c>
      <c r="BS22" s="143" t="s">
        <v>940</v>
      </c>
      <c r="BX22" s="258"/>
      <c r="BY22" s="258"/>
      <c r="BZ22" s="258"/>
      <c r="CA22" s="258"/>
      <c r="CB22" s="258"/>
      <c r="CC22" s="149"/>
      <c r="CD22" s="258"/>
      <c r="CE22" s="258"/>
      <c r="CF22" s="258"/>
      <c r="CG22" s="258"/>
      <c r="CH22" s="258"/>
      <c r="CI22" s="258"/>
      <c r="CJ22" s="258"/>
      <c r="CK22" s="258"/>
      <c r="CL22" s="258"/>
      <c r="CM22" s="258"/>
      <c r="CN22" s="258"/>
      <c r="CO22" s="258"/>
      <c r="CP22" s="258"/>
      <c r="CQ22" s="258"/>
      <c r="CR22" s="258"/>
      <c r="CS22" s="258"/>
      <c r="CT22" s="258"/>
      <c r="CU22" s="258"/>
      <c r="CV22" s="258"/>
      <c r="CW22" s="258"/>
      <c r="CX22" s="258"/>
      <c r="CY22" s="258"/>
      <c r="CZ22" s="258"/>
      <c r="DA22" s="258"/>
      <c r="DB22" s="258"/>
      <c r="DC22" s="258"/>
      <c r="DD22" s="258"/>
      <c r="DE22" s="258"/>
      <c r="DF22" s="258"/>
      <c r="DG22" s="258"/>
      <c r="DH22" s="258"/>
      <c r="DI22" s="258"/>
      <c r="DJ22" s="258"/>
      <c r="DK22" s="258"/>
      <c r="DL22" s="258"/>
      <c r="DM22" s="258"/>
      <c r="DN22" s="258"/>
      <c r="DO22" s="258"/>
      <c r="DP22" s="258"/>
      <c r="DQ22" s="258"/>
      <c r="DR22" s="258"/>
      <c r="DS22" s="258"/>
      <c r="DU22" s="258"/>
      <c r="DV22" s="258"/>
      <c r="DW22" s="258"/>
      <c r="DX22" s="258"/>
      <c r="DY22" s="258"/>
      <c r="DZ22" s="149"/>
      <c r="EA22" s="258"/>
      <c r="EB22" s="258"/>
      <c r="EC22" s="258"/>
      <c r="ED22" s="258"/>
      <c r="EE22" s="258"/>
      <c r="EF22" s="258"/>
      <c r="EG22" s="258"/>
      <c r="EH22" s="258"/>
      <c r="EI22" s="258"/>
      <c r="EJ22" s="258"/>
      <c r="EK22" s="258"/>
      <c r="EL22" s="258"/>
      <c r="EM22" s="258"/>
      <c r="EN22" s="258"/>
      <c r="EO22" s="258"/>
      <c r="EP22" s="258"/>
      <c r="EQ22" s="258"/>
      <c r="ER22" s="258"/>
      <c r="ES22" s="258"/>
      <c r="ET22" s="258"/>
      <c r="EU22" s="258"/>
      <c r="EV22" s="258"/>
      <c r="EW22" s="258"/>
      <c r="EX22" s="258"/>
      <c r="EY22" s="258"/>
      <c r="EZ22" s="258"/>
      <c r="FA22" s="258"/>
      <c r="FB22" s="258"/>
      <c r="FC22" s="258"/>
      <c r="FD22" s="258"/>
      <c r="FE22" s="258"/>
      <c r="FF22" s="258"/>
      <c r="FG22" s="258"/>
      <c r="FH22" s="258"/>
      <c r="FI22" s="258"/>
      <c r="FJ22" s="258"/>
      <c r="FK22" s="258"/>
      <c r="FL22" s="258"/>
      <c r="FM22" s="258"/>
      <c r="FN22" s="258"/>
      <c r="FO22" s="258"/>
    </row>
    <row r="23" spans="2:172" ht="14.25" customHeight="1" thickBot="1" x14ac:dyDescent="0.4">
      <c r="B23" s="440"/>
      <c r="C23" s="440"/>
      <c r="D23" s="415"/>
      <c r="E23" s="415"/>
      <c r="F23" s="415"/>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16"/>
      <c r="AM23" s="416"/>
      <c r="AN23" s="416"/>
      <c r="AO23" s="416"/>
      <c r="AP23" s="416"/>
      <c r="AQ23" s="416"/>
      <c r="AR23" s="416"/>
      <c r="AS23" s="416"/>
      <c r="AT23" s="416"/>
      <c r="AU23" s="416"/>
      <c r="AV23" s="416"/>
      <c r="AW23" s="416"/>
      <c r="AX23" s="416"/>
      <c r="AY23" s="416"/>
      <c r="AZ23" s="416"/>
      <c r="BA23" s="416"/>
      <c r="BB23" s="416"/>
      <c r="BC23" s="403"/>
      <c r="BD23" s="456"/>
      <c r="BE23" s="204"/>
      <c r="BG23" s="43"/>
      <c r="BH23" s="43"/>
      <c r="BJ23" s="440"/>
      <c r="BK23" s="440"/>
      <c r="BL23" s="415"/>
      <c r="BM23" s="415"/>
      <c r="BN23" s="457"/>
      <c r="BO23" s="457"/>
      <c r="BP23" s="457"/>
      <c r="BQ23" s="457"/>
      <c r="BR23" s="457"/>
      <c r="BS23" s="457"/>
      <c r="BX23" s="258"/>
      <c r="BY23" s="258"/>
      <c r="BZ23" s="258"/>
      <c r="CA23" s="258"/>
      <c r="CB23" s="258"/>
      <c r="CC23" s="149"/>
      <c r="CD23" s="258"/>
      <c r="CE23" s="258"/>
      <c r="CF23" s="258"/>
      <c r="CG23" s="258"/>
      <c r="CH23" s="258"/>
      <c r="CI23" s="258"/>
      <c r="CJ23" s="258"/>
      <c r="CK23" s="258"/>
      <c r="CL23" s="258"/>
      <c r="CM23" s="258"/>
      <c r="CN23" s="258"/>
      <c r="CO23" s="258"/>
      <c r="CP23" s="258"/>
      <c r="CQ23" s="258"/>
      <c r="CR23" s="258"/>
      <c r="CS23" s="258"/>
      <c r="CT23" s="258"/>
      <c r="CU23" s="258"/>
      <c r="CV23" s="258"/>
      <c r="CW23" s="258"/>
      <c r="CX23" s="258"/>
      <c r="CY23" s="258"/>
      <c r="CZ23" s="258"/>
      <c r="DA23" s="258"/>
      <c r="DB23" s="258"/>
      <c r="DC23" s="258"/>
      <c r="DD23" s="258"/>
      <c r="DE23" s="258"/>
      <c r="DF23" s="258"/>
      <c r="DG23" s="258"/>
      <c r="DH23" s="258"/>
      <c r="DI23" s="258"/>
      <c r="DJ23" s="258"/>
      <c r="DK23" s="258"/>
      <c r="DL23" s="258"/>
      <c r="DM23" s="258"/>
      <c r="DN23" s="258"/>
      <c r="DO23" s="258"/>
      <c r="DP23" s="258"/>
      <c r="DQ23" s="258"/>
      <c r="DR23" s="258"/>
      <c r="DS23" s="258"/>
      <c r="DU23" s="258"/>
      <c r="DV23" s="258"/>
      <c r="DW23" s="258"/>
      <c r="DX23" s="258"/>
      <c r="DY23" s="258"/>
      <c r="DZ23" s="149"/>
      <c r="EA23" s="258"/>
      <c r="EB23" s="258"/>
      <c r="EC23" s="258"/>
      <c r="ED23" s="258"/>
      <c r="EE23" s="258"/>
      <c r="EF23" s="258"/>
      <c r="EG23" s="258"/>
      <c r="EH23" s="258"/>
      <c r="EI23" s="258"/>
      <c r="EJ23" s="258"/>
      <c r="EK23" s="258"/>
      <c r="EL23" s="258"/>
      <c r="EM23" s="258"/>
      <c r="EN23" s="258"/>
      <c r="EO23" s="258"/>
      <c r="EP23" s="258"/>
      <c r="EQ23" s="258"/>
      <c r="ER23" s="258"/>
      <c r="ES23" s="258"/>
      <c r="ET23" s="258"/>
      <c r="EU23" s="258"/>
      <c r="EV23" s="258"/>
      <c r="EW23" s="258"/>
      <c r="EX23" s="258"/>
      <c r="EY23" s="258"/>
      <c r="EZ23" s="258"/>
      <c r="FA23" s="258"/>
      <c r="FB23" s="258"/>
      <c r="FC23" s="258"/>
      <c r="FD23" s="258"/>
      <c r="FE23" s="258"/>
      <c r="FF23" s="258"/>
      <c r="FG23" s="258"/>
      <c r="FH23" s="258"/>
      <c r="FI23" s="258"/>
      <c r="FJ23" s="258"/>
      <c r="FK23" s="258"/>
      <c r="FL23" s="258"/>
      <c r="FM23" s="258"/>
      <c r="FN23" s="258"/>
      <c r="FO23" s="258"/>
    </row>
    <row r="24" spans="2:172" ht="16.5" thickBot="1" x14ac:dyDescent="0.4">
      <c r="B24" s="40" t="s">
        <v>116</v>
      </c>
      <c r="C24" s="41" t="s">
        <v>941</v>
      </c>
      <c r="D24" s="458"/>
      <c r="E24" s="404"/>
      <c r="F24" s="40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c r="AJ24" s="454"/>
      <c r="AK24" s="454"/>
      <c r="AL24" s="454"/>
      <c r="AM24" s="454"/>
      <c r="AN24" s="454"/>
      <c r="AO24" s="454"/>
      <c r="AP24" s="454"/>
      <c r="AQ24" s="454"/>
      <c r="AR24" s="454"/>
      <c r="AS24" s="454"/>
      <c r="AT24" s="454"/>
      <c r="AU24" s="454"/>
      <c r="AV24" s="454"/>
      <c r="AW24" s="454"/>
      <c r="AX24" s="454"/>
      <c r="AY24" s="454"/>
      <c r="AZ24" s="454"/>
      <c r="BA24" s="454"/>
      <c r="BB24" s="454"/>
      <c r="BC24" s="403"/>
      <c r="BD24" s="456"/>
      <c r="BE24" s="204"/>
      <c r="BG24" s="43"/>
      <c r="BH24" s="43"/>
      <c r="BJ24" s="40" t="s">
        <v>116</v>
      </c>
      <c r="BK24" s="41" t="s">
        <v>941</v>
      </c>
      <c r="BL24" s="404"/>
      <c r="BM24" s="404"/>
      <c r="BN24" s="455"/>
      <c r="BO24" s="455"/>
      <c r="BP24" s="455"/>
      <c r="BQ24" s="455"/>
      <c r="BR24" s="455"/>
      <c r="BS24" s="455"/>
      <c r="BX24" s="258"/>
      <c r="BY24" s="258"/>
      <c r="BZ24" s="258"/>
      <c r="CA24" s="258"/>
      <c r="CB24" s="258"/>
      <c r="CC24" s="149"/>
      <c r="CD24" s="258"/>
      <c r="CE24" s="258"/>
      <c r="CF24" s="258"/>
      <c r="CG24" s="258"/>
      <c r="CH24" s="258"/>
      <c r="CI24" s="258"/>
      <c r="CJ24" s="258"/>
      <c r="CK24" s="258"/>
      <c r="CL24" s="258"/>
      <c r="CM24" s="258"/>
      <c r="CN24" s="258"/>
      <c r="CO24" s="258"/>
      <c r="CP24" s="258"/>
      <c r="CQ24" s="258"/>
      <c r="CR24" s="258"/>
      <c r="CS24" s="258"/>
      <c r="CT24" s="258"/>
      <c r="CU24" s="258"/>
      <c r="CV24" s="258"/>
      <c r="CW24" s="258"/>
      <c r="CX24" s="258"/>
      <c r="CY24" s="258"/>
      <c r="CZ24" s="258"/>
      <c r="DA24" s="258"/>
      <c r="DB24" s="258"/>
      <c r="DC24" s="258"/>
      <c r="DD24" s="258"/>
      <c r="DE24" s="258"/>
      <c r="DF24" s="258"/>
      <c r="DG24" s="258"/>
      <c r="DH24" s="258"/>
      <c r="DI24" s="258"/>
      <c r="DJ24" s="258"/>
      <c r="DK24" s="258"/>
      <c r="DL24" s="258"/>
      <c r="DM24" s="258"/>
      <c r="DN24" s="258"/>
      <c r="DO24" s="258"/>
      <c r="DP24" s="258"/>
      <c r="DQ24" s="258"/>
      <c r="DR24" s="258"/>
      <c r="DS24" s="258"/>
      <c r="DT24" s="147"/>
      <c r="DU24" s="258"/>
      <c r="DV24" s="258"/>
      <c r="DW24" s="258"/>
      <c r="DX24" s="258"/>
      <c r="DY24" s="258"/>
      <c r="DZ24" s="149"/>
      <c r="EA24" s="258"/>
      <c r="EB24" s="258"/>
      <c r="EC24" s="258"/>
      <c r="ED24" s="258"/>
      <c r="EE24" s="258"/>
      <c r="EF24" s="258"/>
      <c r="EG24" s="258"/>
      <c r="EH24" s="258"/>
      <c r="EI24" s="258"/>
      <c r="EJ24" s="258"/>
      <c r="EK24" s="258"/>
      <c r="EL24" s="258"/>
      <c r="EM24" s="258"/>
      <c r="EN24" s="258"/>
      <c r="EO24" s="258"/>
      <c r="EP24" s="258"/>
      <c r="EQ24" s="258"/>
      <c r="ER24" s="258"/>
      <c r="ES24" s="258"/>
      <c r="ET24" s="258"/>
      <c r="EU24" s="258"/>
      <c r="EV24" s="258"/>
      <c r="EW24" s="258"/>
      <c r="EX24" s="258"/>
      <c r="EY24" s="258"/>
      <c r="EZ24" s="258"/>
      <c r="FA24" s="258"/>
      <c r="FB24" s="258"/>
      <c r="FC24" s="258"/>
      <c r="FD24" s="258"/>
      <c r="FE24" s="258"/>
      <c r="FF24" s="258"/>
      <c r="FG24" s="258"/>
      <c r="FH24" s="258"/>
      <c r="FI24" s="258"/>
      <c r="FJ24" s="258"/>
      <c r="FK24" s="258"/>
      <c r="FL24" s="258"/>
      <c r="FM24" s="258"/>
      <c r="FN24" s="258"/>
      <c r="FO24" s="258"/>
    </row>
    <row r="25" spans="2:172" ht="14.25" customHeight="1" x14ac:dyDescent="0.3">
      <c r="B25" s="44">
        <f>+B22+1</f>
        <v>12</v>
      </c>
      <c r="C25" s="45" t="s">
        <v>118</v>
      </c>
      <c r="D25" s="46"/>
      <c r="E25" s="46" t="s">
        <v>41</v>
      </c>
      <c r="F25" s="421">
        <v>3</v>
      </c>
      <c r="G25" s="422">
        <v>0</v>
      </c>
      <c r="H25" s="423">
        <v>0</v>
      </c>
      <c r="I25" s="423">
        <v>0</v>
      </c>
      <c r="J25" s="423">
        <v>0</v>
      </c>
      <c r="K25" s="423">
        <v>0</v>
      </c>
      <c r="L25" s="424">
        <f t="shared" ref="L25:L34" si="1">SUM(G25:K25)</f>
        <v>0</v>
      </c>
      <c r="M25" s="422">
        <v>0</v>
      </c>
      <c r="N25" s="423">
        <v>0</v>
      </c>
      <c r="O25" s="423">
        <v>0</v>
      </c>
      <c r="P25" s="423">
        <v>0</v>
      </c>
      <c r="Q25" s="423">
        <v>0</v>
      </c>
      <c r="R25" s="424">
        <f t="shared" ref="R25:R34" si="2">SUM(M25:Q25)</f>
        <v>0</v>
      </c>
      <c r="S25" s="422">
        <v>0</v>
      </c>
      <c r="T25" s="423">
        <v>0</v>
      </c>
      <c r="U25" s="423">
        <v>0</v>
      </c>
      <c r="V25" s="423">
        <v>0</v>
      </c>
      <c r="W25" s="423">
        <v>0</v>
      </c>
      <c r="X25" s="424">
        <f t="shared" ref="X25:X34" si="3">SUM(S25:W25)</f>
        <v>0</v>
      </c>
      <c r="Y25" s="422">
        <v>0</v>
      </c>
      <c r="Z25" s="423">
        <v>0</v>
      </c>
      <c r="AA25" s="423">
        <v>0</v>
      </c>
      <c r="AB25" s="423">
        <v>0</v>
      </c>
      <c r="AC25" s="423">
        <v>0</v>
      </c>
      <c r="AD25" s="424">
        <f t="shared" ref="AD25:AD34" si="4">SUM(Y25:AC25)</f>
        <v>0</v>
      </c>
      <c r="AE25" s="422">
        <v>0</v>
      </c>
      <c r="AF25" s="423">
        <v>0</v>
      </c>
      <c r="AG25" s="423">
        <v>0</v>
      </c>
      <c r="AH25" s="423">
        <v>0</v>
      </c>
      <c r="AI25" s="423">
        <v>0</v>
      </c>
      <c r="AJ25" s="424">
        <f t="shared" ref="AJ25:AJ34" si="5">SUM(AE25:AI25)</f>
        <v>0</v>
      </c>
      <c r="AK25" s="422">
        <v>0</v>
      </c>
      <c r="AL25" s="423">
        <v>0</v>
      </c>
      <c r="AM25" s="423">
        <v>0</v>
      </c>
      <c r="AN25" s="423">
        <v>0</v>
      </c>
      <c r="AO25" s="423">
        <v>0</v>
      </c>
      <c r="AP25" s="424">
        <f t="shared" ref="AP25:AP34" si="6">SUM(AK25:AO25)</f>
        <v>0</v>
      </c>
      <c r="AQ25" s="422">
        <v>0</v>
      </c>
      <c r="AR25" s="423">
        <v>0</v>
      </c>
      <c r="AS25" s="423">
        <v>0</v>
      </c>
      <c r="AT25" s="423">
        <v>0</v>
      </c>
      <c r="AU25" s="423">
        <v>0</v>
      </c>
      <c r="AV25" s="424">
        <f t="shared" ref="AV25:AV34" si="7">SUM(AQ25:AU25)</f>
        <v>0</v>
      </c>
      <c r="AW25" s="422">
        <v>0</v>
      </c>
      <c r="AX25" s="423">
        <v>0</v>
      </c>
      <c r="AY25" s="423">
        <v>0</v>
      </c>
      <c r="AZ25" s="423">
        <v>0</v>
      </c>
      <c r="BA25" s="423">
        <v>0</v>
      </c>
      <c r="BB25" s="424">
        <f t="shared" ref="BB25:BB34" si="8">SUM(AW25:BA25)</f>
        <v>0</v>
      </c>
      <c r="BC25" s="403"/>
      <c r="BD25" s="90"/>
      <c r="BE25" s="428"/>
      <c r="BG25" s="43">
        <f xml:space="preserve"> IF( SUM( BX25:DR25 ) = 0, 0, $BX$5 )</f>
        <v>0</v>
      </c>
      <c r="BH25" s="43"/>
      <c r="BJ25" s="44">
        <f>+BJ22+1</f>
        <v>12</v>
      </c>
      <c r="BK25" s="45" t="s">
        <v>118</v>
      </c>
      <c r="BL25" s="46" t="s">
        <v>41</v>
      </c>
      <c r="BM25" s="421">
        <v>3</v>
      </c>
      <c r="BN25" s="459" t="s">
        <v>942</v>
      </c>
      <c r="BO25" s="460" t="s">
        <v>943</v>
      </c>
      <c r="BP25" s="460" t="s">
        <v>944</v>
      </c>
      <c r="BQ25" s="460" t="s">
        <v>945</v>
      </c>
      <c r="BR25" s="461" t="s">
        <v>946</v>
      </c>
      <c r="BS25" s="429" t="s">
        <v>947</v>
      </c>
      <c r="BX25" s="61"/>
      <c r="BY25" s="61"/>
      <c r="BZ25" s="61"/>
      <c r="CA25" s="61"/>
      <c r="CB25" s="61"/>
      <c r="CC25" s="149"/>
      <c r="CD25" s="61"/>
      <c r="CE25" s="61"/>
      <c r="CF25" s="61"/>
      <c r="CG25" s="61"/>
      <c r="CH25" s="61"/>
      <c r="CI25" s="258"/>
      <c r="CJ25" s="61"/>
      <c r="CK25" s="61"/>
      <c r="CL25" s="61"/>
      <c r="CM25" s="61"/>
      <c r="CN25" s="61"/>
      <c r="CO25" s="258"/>
      <c r="CP25" s="61"/>
      <c r="CQ25" s="61"/>
      <c r="CR25" s="61"/>
      <c r="CS25" s="61"/>
      <c r="CT25" s="61"/>
      <c r="CU25" s="258"/>
      <c r="CV25" s="61"/>
      <c r="CW25" s="61"/>
      <c r="CX25" s="61"/>
      <c r="CY25" s="61"/>
      <c r="CZ25" s="61"/>
      <c r="DA25" s="258"/>
      <c r="DB25" s="61"/>
      <c r="DC25" s="61"/>
      <c r="DD25" s="61"/>
      <c r="DE25" s="61"/>
      <c r="DF25" s="61"/>
      <c r="DG25" s="258"/>
      <c r="DH25" s="61"/>
      <c r="DI25" s="61"/>
      <c r="DJ25" s="61"/>
      <c r="DK25" s="61"/>
      <c r="DL25" s="61"/>
      <c r="DM25" s="258"/>
      <c r="DN25" s="61"/>
      <c r="DO25" s="61"/>
      <c r="DP25" s="61"/>
      <c r="DQ25" s="61"/>
      <c r="DR25" s="61"/>
      <c r="DS25" s="258"/>
      <c r="DT25" s="147"/>
      <c r="DU25" s="258"/>
      <c r="DV25" s="258"/>
      <c r="DW25" s="258"/>
      <c r="DX25" s="258"/>
      <c r="DY25" s="258"/>
      <c r="DZ25" s="149"/>
      <c r="EA25" s="258"/>
      <c r="EB25" s="258"/>
      <c r="EC25" s="258"/>
      <c r="ED25" s="258"/>
      <c r="EE25" s="258"/>
      <c r="EF25" s="258"/>
      <c r="EG25" s="258"/>
      <c r="EH25" s="258"/>
      <c r="EI25" s="258"/>
      <c r="EJ25" s="258"/>
      <c r="EK25" s="258"/>
      <c r="EL25" s="258"/>
      <c r="EM25" s="258"/>
      <c r="EN25" s="258"/>
      <c r="EO25" s="258"/>
      <c r="EP25" s="258"/>
      <c r="EQ25" s="258"/>
      <c r="ER25" s="258"/>
      <c r="ES25" s="258"/>
      <c r="ET25" s="258"/>
      <c r="EU25" s="258"/>
      <c r="EV25" s="258"/>
      <c r="EW25" s="258"/>
      <c r="EX25" s="258"/>
      <c r="EY25" s="258"/>
      <c r="EZ25" s="258"/>
      <c r="FA25" s="258"/>
      <c r="FB25" s="258"/>
      <c r="FC25" s="258"/>
      <c r="FD25" s="258"/>
      <c r="FE25" s="258"/>
      <c r="FF25" s="258"/>
      <c r="FG25" s="258"/>
      <c r="FH25" s="258"/>
      <c r="FI25" s="258"/>
      <c r="FJ25" s="258"/>
      <c r="FK25" s="258"/>
      <c r="FL25" s="258"/>
      <c r="FM25" s="258"/>
      <c r="FN25" s="258"/>
      <c r="FO25" s="258"/>
    </row>
    <row r="26" spans="2:172" ht="14.25" customHeight="1" x14ac:dyDescent="0.3">
      <c r="B26" s="62">
        <f>+B25+1</f>
        <v>13</v>
      </c>
      <c r="C26" s="63" t="s">
        <v>948</v>
      </c>
      <c r="D26" s="64"/>
      <c r="E26" s="64" t="s">
        <v>41</v>
      </c>
      <c r="F26" s="79">
        <v>3</v>
      </c>
      <c r="G26" s="430">
        <v>16.84856735</v>
      </c>
      <c r="H26" s="430">
        <v>75.907903700000006</v>
      </c>
      <c r="I26" s="430">
        <v>3.09</v>
      </c>
      <c r="J26" s="430">
        <v>48.681136400000007</v>
      </c>
      <c r="K26" s="430">
        <v>2.5</v>
      </c>
      <c r="L26" s="431">
        <f t="shared" si="1"/>
        <v>147.02760745</v>
      </c>
      <c r="M26" s="430">
        <v>35.423176096945419</v>
      </c>
      <c r="N26" s="430">
        <v>105.50706540325515</v>
      </c>
      <c r="O26" s="430">
        <v>3.2191663717773751</v>
      </c>
      <c r="P26" s="430">
        <v>49.311071107858517</v>
      </c>
      <c r="Q26" s="430">
        <v>2.6049960627425057</v>
      </c>
      <c r="R26" s="431">
        <f t="shared" si="2"/>
        <v>196.06547504257895</v>
      </c>
      <c r="S26" s="802">
        <v>42.209265651998102</v>
      </c>
      <c r="T26" s="802">
        <v>80.792311274036706</v>
      </c>
      <c r="U26" s="430">
        <v>2.3956621914421454</v>
      </c>
      <c r="V26" s="802">
        <v>43.387329862951098</v>
      </c>
      <c r="W26" s="430">
        <v>1.9386045502588438</v>
      </c>
      <c r="X26" s="431">
        <f t="shared" si="3"/>
        <v>170.72317353068689</v>
      </c>
      <c r="Y26" s="430">
        <v>37.163518308586546</v>
      </c>
      <c r="Z26" s="430">
        <v>82.677193602708542</v>
      </c>
      <c r="AA26" s="430">
        <v>2.9976320980823039</v>
      </c>
      <c r="AB26" s="430">
        <v>35.663943858634916</v>
      </c>
      <c r="AC26" s="430">
        <v>2.1436110246230946</v>
      </c>
      <c r="AD26" s="431">
        <f t="shared" si="4"/>
        <v>160.64589889263539</v>
      </c>
      <c r="AE26" s="430">
        <v>35.841208292183246</v>
      </c>
      <c r="AF26" s="430">
        <v>85.069346900243289</v>
      </c>
      <c r="AG26" s="430">
        <v>2.9170941988196075</v>
      </c>
      <c r="AH26" s="430">
        <v>34.67504403112919</v>
      </c>
      <c r="AI26" s="430">
        <v>2.0784385898212734</v>
      </c>
      <c r="AJ26" s="431">
        <f t="shared" si="5"/>
        <v>160.5811320121966</v>
      </c>
      <c r="AK26" s="430">
        <v>34.719720149124967</v>
      </c>
      <c r="AL26" s="430">
        <v>88.975318325655053</v>
      </c>
      <c r="AM26" s="430">
        <v>2.8775610154796762</v>
      </c>
      <c r="AN26" s="430">
        <v>34.18962836293435</v>
      </c>
      <c r="AO26" s="430">
        <v>2.046447765162112</v>
      </c>
      <c r="AP26" s="431">
        <f t="shared" si="6"/>
        <v>162.80867561835615</v>
      </c>
      <c r="AQ26" s="430">
        <v>34.01887852212819</v>
      </c>
      <c r="AR26" s="430">
        <v>84.625328107816316</v>
      </c>
      <c r="AS26" s="430">
        <v>2.6909176977158817</v>
      </c>
      <c r="AT26" s="430">
        <v>31.897893087599154</v>
      </c>
      <c r="AU26" s="430">
        <v>1.8954132886049284</v>
      </c>
      <c r="AV26" s="431">
        <f t="shared" si="7"/>
        <v>155.12843070386447</v>
      </c>
      <c r="AW26" s="430">
        <v>31.856421881920209</v>
      </c>
      <c r="AX26" s="430">
        <v>78.540229430619675</v>
      </c>
      <c r="AY26" s="430">
        <v>2.3373531215956498</v>
      </c>
      <c r="AZ26" s="430">
        <v>27.556583573217765</v>
      </c>
      <c r="BA26" s="430">
        <v>1.6093037116681193</v>
      </c>
      <c r="BB26" s="431">
        <f t="shared" si="8"/>
        <v>141.89989171902144</v>
      </c>
      <c r="BC26" s="403"/>
      <c r="BD26" s="91"/>
      <c r="BE26" s="409"/>
      <c r="BG26" s="43">
        <f xml:space="preserve"> IF( SUM( BX26:DR26 ) = 0, 0, $BX$5 )</f>
        <v>0</v>
      </c>
      <c r="BH26" s="43"/>
      <c r="BJ26" s="62">
        <f>+BJ25+1</f>
        <v>13</v>
      </c>
      <c r="BK26" s="63" t="s">
        <v>948</v>
      </c>
      <c r="BL26" s="64" t="s">
        <v>41</v>
      </c>
      <c r="BM26" s="79">
        <v>3</v>
      </c>
      <c r="BN26" s="462" t="s">
        <v>949</v>
      </c>
      <c r="BO26" s="463" t="s">
        <v>950</v>
      </c>
      <c r="BP26" s="463" t="s">
        <v>951</v>
      </c>
      <c r="BQ26" s="463" t="s">
        <v>952</v>
      </c>
      <c r="BR26" s="464" t="s">
        <v>953</v>
      </c>
      <c r="BS26" s="138" t="s">
        <v>954</v>
      </c>
      <c r="BX26" s="61"/>
      <c r="BY26" s="61"/>
      <c r="BZ26" s="61"/>
      <c r="CA26" s="61"/>
      <c r="CB26" s="61"/>
      <c r="CC26" s="149"/>
      <c r="CD26" s="61"/>
      <c r="CE26" s="61"/>
      <c r="CF26" s="61"/>
      <c r="CG26" s="61"/>
      <c r="CH26" s="61"/>
      <c r="CI26" s="258"/>
      <c r="CJ26" s="61"/>
      <c r="CK26" s="61"/>
      <c r="CL26" s="61"/>
      <c r="CM26" s="61"/>
      <c r="CN26" s="61"/>
      <c r="CO26" s="258"/>
      <c r="CP26" s="61"/>
      <c r="CQ26" s="61"/>
      <c r="CR26" s="61"/>
      <c r="CS26" s="61"/>
      <c r="CT26" s="61"/>
      <c r="CU26" s="258"/>
      <c r="CV26" s="61"/>
      <c r="CW26" s="61"/>
      <c r="CX26" s="61"/>
      <c r="CY26" s="61"/>
      <c r="CZ26" s="61"/>
      <c r="DA26" s="258"/>
      <c r="DB26" s="61"/>
      <c r="DC26" s="61"/>
      <c r="DD26" s="61"/>
      <c r="DE26" s="61"/>
      <c r="DF26" s="61"/>
      <c r="DG26" s="258"/>
      <c r="DH26" s="61"/>
      <c r="DI26" s="61"/>
      <c r="DJ26" s="61"/>
      <c r="DK26" s="61"/>
      <c r="DL26" s="61"/>
      <c r="DM26" s="258"/>
      <c r="DN26" s="61"/>
      <c r="DO26" s="61"/>
      <c r="DP26" s="61"/>
      <c r="DQ26" s="61"/>
      <c r="DR26" s="61"/>
      <c r="DS26" s="258"/>
      <c r="DT26" s="147"/>
      <c r="DU26" s="258"/>
      <c r="DV26" s="258"/>
      <c r="DW26" s="258"/>
      <c r="DX26" s="258"/>
      <c r="DY26" s="258"/>
      <c r="DZ26" s="149"/>
      <c r="EA26" s="258"/>
      <c r="EB26" s="258"/>
      <c r="EC26" s="258"/>
      <c r="ED26" s="258"/>
      <c r="EE26" s="258"/>
      <c r="EF26" s="258"/>
      <c r="EG26" s="258"/>
      <c r="EH26" s="258"/>
      <c r="EI26" s="258"/>
      <c r="EJ26" s="258"/>
      <c r="EK26" s="258"/>
      <c r="EL26" s="258"/>
      <c r="EM26" s="258"/>
      <c r="EN26" s="258"/>
      <c r="EO26" s="258"/>
      <c r="EP26" s="258"/>
      <c r="EQ26" s="258"/>
      <c r="ER26" s="258"/>
      <c r="ES26" s="258"/>
      <c r="ET26" s="258"/>
      <c r="EU26" s="258"/>
      <c r="EV26" s="258"/>
      <c r="EW26" s="258"/>
      <c r="EX26" s="258"/>
      <c r="EY26" s="258"/>
      <c r="EZ26" s="258"/>
      <c r="FA26" s="258"/>
      <c r="FB26" s="258"/>
      <c r="FC26" s="258"/>
      <c r="FD26" s="258"/>
      <c r="FE26" s="258"/>
      <c r="FF26" s="258"/>
      <c r="FG26" s="258"/>
      <c r="FH26" s="258"/>
      <c r="FI26" s="258"/>
      <c r="FJ26" s="258"/>
      <c r="FK26" s="258"/>
      <c r="FL26" s="258"/>
      <c r="FM26" s="258"/>
      <c r="FN26" s="258"/>
      <c r="FO26" s="258"/>
    </row>
    <row r="27" spans="2:172" ht="14.25" customHeight="1" x14ac:dyDescent="0.3">
      <c r="B27" s="62">
        <f t="shared" ref="B27:B34" si="9">+B26+1</f>
        <v>14</v>
      </c>
      <c r="C27" s="63" t="s">
        <v>130</v>
      </c>
      <c r="D27" s="64"/>
      <c r="E27" s="64" t="s">
        <v>41</v>
      </c>
      <c r="F27" s="79">
        <v>3</v>
      </c>
      <c r="G27" s="430">
        <v>55.738999999999997</v>
      </c>
      <c r="H27" s="430">
        <v>1.78</v>
      </c>
      <c r="I27" s="430">
        <v>0</v>
      </c>
      <c r="J27" s="430">
        <v>0</v>
      </c>
      <c r="K27" s="430">
        <v>0</v>
      </c>
      <c r="L27" s="431">
        <f t="shared" si="1"/>
        <v>57.518999999999998</v>
      </c>
      <c r="M27" s="430">
        <v>63.494999999999997</v>
      </c>
      <c r="N27" s="430">
        <v>0</v>
      </c>
      <c r="O27" s="430">
        <v>0</v>
      </c>
      <c r="P27" s="430">
        <v>0</v>
      </c>
      <c r="Q27" s="430">
        <v>0</v>
      </c>
      <c r="R27" s="431">
        <f t="shared" si="2"/>
        <v>63.494999999999997</v>
      </c>
      <c r="S27" s="802">
        <v>65.718999999999994</v>
      </c>
      <c r="T27" s="430">
        <v>0</v>
      </c>
      <c r="U27" s="430">
        <v>0</v>
      </c>
      <c r="V27" s="430">
        <v>0</v>
      </c>
      <c r="W27" s="430">
        <v>0</v>
      </c>
      <c r="X27" s="431">
        <f t="shared" si="3"/>
        <v>65.718999999999994</v>
      </c>
      <c r="Y27" s="430">
        <v>40.923999999999999</v>
      </c>
      <c r="Z27" s="430">
        <v>4.1230000000000002</v>
      </c>
      <c r="AA27" s="430">
        <v>0</v>
      </c>
      <c r="AB27" s="430">
        <v>0</v>
      </c>
      <c r="AC27" s="430">
        <v>0</v>
      </c>
      <c r="AD27" s="431">
        <f t="shared" si="4"/>
        <v>45.046999999999997</v>
      </c>
      <c r="AE27" s="430">
        <v>48.591999999999999</v>
      </c>
      <c r="AF27" s="430">
        <v>6.3239999999999998</v>
      </c>
      <c r="AG27" s="430">
        <v>0</v>
      </c>
      <c r="AH27" s="430">
        <v>0</v>
      </c>
      <c r="AI27" s="430">
        <v>0</v>
      </c>
      <c r="AJ27" s="431">
        <f t="shared" si="5"/>
        <v>54.915999999999997</v>
      </c>
      <c r="AK27" s="430">
        <v>46.576000000000001</v>
      </c>
      <c r="AL27" s="430">
        <v>8.91</v>
      </c>
      <c r="AM27" s="430">
        <v>0</v>
      </c>
      <c r="AN27" s="430">
        <v>0</v>
      </c>
      <c r="AO27" s="430">
        <v>0</v>
      </c>
      <c r="AP27" s="431">
        <f t="shared" si="6"/>
        <v>55.486000000000004</v>
      </c>
      <c r="AQ27" s="430">
        <v>46.009</v>
      </c>
      <c r="AR27" s="430">
        <v>10.449</v>
      </c>
      <c r="AS27" s="430">
        <v>0</v>
      </c>
      <c r="AT27" s="430">
        <v>0</v>
      </c>
      <c r="AU27" s="430">
        <v>0</v>
      </c>
      <c r="AV27" s="431">
        <f t="shared" si="7"/>
        <v>56.457999999999998</v>
      </c>
      <c r="AW27" s="430">
        <v>30.286000000000001</v>
      </c>
      <c r="AX27" s="430">
        <v>8.0500000000000007</v>
      </c>
      <c r="AY27" s="430">
        <v>0</v>
      </c>
      <c r="AZ27" s="430">
        <v>0</v>
      </c>
      <c r="BA27" s="430">
        <v>0</v>
      </c>
      <c r="BB27" s="431">
        <f t="shared" si="8"/>
        <v>38.335999999999999</v>
      </c>
      <c r="BC27" s="403"/>
      <c r="BD27" s="91"/>
      <c r="BE27" s="409" t="s">
        <v>866</v>
      </c>
      <c r="BG27" s="43">
        <f xml:space="preserve"> IF( SUM( BX27:DR27 ) = 0, 0, $BX$5 )</f>
        <v>0</v>
      </c>
      <c r="BH27" s="43">
        <f>IF(SUM($DU$27:$FP$27)=0,0,$DU$7)</f>
        <v>0</v>
      </c>
      <c r="BJ27" s="62">
        <f t="shared" ref="BJ27:BJ34" si="10">+BJ26+1</f>
        <v>14</v>
      </c>
      <c r="BK27" s="63" t="s">
        <v>130</v>
      </c>
      <c r="BL27" s="64" t="s">
        <v>41</v>
      </c>
      <c r="BM27" s="79">
        <v>3</v>
      </c>
      <c r="BN27" s="462" t="s">
        <v>955</v>
      </c>
      <c r="BO27" s="463" t="s">
        <v>956</v>
      </c>
      <c r="BP27" s="463" t="s">
        <v>957</v>
      </c>
      <c r="BQ27" s="463" t="s">
        <v>958</v>
      </c>
      <c r="BR27" s="464" t="s">
        <v>959</v>
      </c>
      <c r="BS27" s="138" t="s">
        <v>960</v>
      </c>
      <c r="BX27" s="61"/>
      <c r="BY27" s="61"/>
      <c r="BZ27" s="61"/>
      <c r="CA27" s="61"/>
      <c r="CB27" s="61"/>
      <c r="CC27" s="149"/>
      <c r="CD27" s="61"/>
      <c r="CE27" s="61"/>
      <c r="CF27" s="61"/>
      <c r="CG27" s="61"/>
      <c r="CH27" s="61"/>
      <c r="CI27" s="258"/>
      <c r="CJ27" s="61"/>
      <c r="CK27" s="61"/>
      <c r="CL27" s="61"/>
      <c r="CM27" s="61"/>
      <c r="CN27" s="61"/>
      <c r="CO27" s="258"/>
      <c r="CP27" s="61"/>
      <c r="CQ27" s="61"/>
      <c r="CR27" s="61"/>
      <c r="CS27" s="61"/>
      <c r="CT27" s="61"/>
      <c r="CU27" s="258"/>
      <c r="CV27" s="61"/>
      <c r="CW27" s="61"/>
      <c r="CX27" s="61"/>
      <c r="CY27" s="61"/>
      <c r="CZ27" s="61"/>
      <c r="DA27" s="258"/>
      <c r="DB27" s="61"/>
      <c r="DC27" s="61"/>
      <c r="DD27" s="61"/>
      <c r="DE27" s="61"/>
      <c r="DF27" s="61"/>
      <c r="DG27" s="258"/>
      <c r="DH27" s="61"/>
      <c r="DI27" s="61"/>
      <c r="DJ27" s="61"/>
      <c r="DK27" s="61"/>
      <c r="DL27" s="61"/>
      <c r="DM27" s="258"/>
      <c r="DN27" s="61"/>
      <c r="DO27" s="61"/>
      <c r="DP27" s="61"/>
      <c r="DQ27" s="61"/>
      <c r="DR27" s="61"/>
      <c r="DS27" s="258"/>
      <c r="DU27" s="61"/>
      <c r="DV27" s="61"/>
      <c r="DW27" s="61"/>
      <c r="DX27" s="61"/>
      <c r="DY27" s="61"/>
      <c r="DZ27" s="149"/>
      <c r="EA27" s="61"/>
      <c r="EB27" s="61"/>
      <c r="EC27" s="61"/>
      <c r="ED27" s="61"/>
      <c r="EE27" s="61"/>
      <c r="EF27" s="258"/>
      <c r="EG27" s="61"/>
      <c r="EH27" s="61"/>
      <c r="EI27" s="61"/>
      <c r="EJ27" s="61"/>
      <c r="EK27" s="61"/>
      <c r="EL27" s="258"/>
      <c r="EM27" s="61"/>
      <c r="EN27" s="61"/>
      <c r="EO27" s="61"/>
      <c r="EP27" s="61"/>
      <c r="EQ27" s="61"/>
      <c r="ER27" s="258"/>
      <c r="ES27" s="61"/>
      <c r="ET27" s="61"/>
      <c r="EU27" s="61"/>
      <c r="EV27" s="61"/>
      <c r="EW27" s="61"/>
      <c r="EX27" s="258"/>
      <c r="EY27" s="61"/>
      <c r="EZ27" s="61"/>
      <c r="FA27" s="61"/>
      <c r="FB27" s="61"/>
      <c r="FC27" s="61"/>
      <c r="FD27" s="258"/>
      <c r="FE27" s="61"/>
      <c r="FF27" s="61"/>
      <c r="FG27" s="61"/>
      <c r="FH27" s="61"/>
      <c r="FI27" s="61"/>
      <c r="FJ27" s="258"/>
      <c r="FK27" s="61"/>
      <c r="FL27" s="61"/>
      <c r="FM27" s="61"/>
      <c r="FN27" s="61"/>
      <c r="FO27" s="61"/>
    </row>
    <row r="28" spans="2:172" ht="14.25" customHeight="1" x14ac:dyDescent="0.3">
      <c r="B28" s="62">
        <f t="shared" si="9"/>
        <v>15</v>
      </c>
      <c r="C28" s="63" t="s">
        <v>961</v>
      </c>
      <c r="D28" s="64"/>
      <c r="E28" s="64" t="s">
        <v>41</v>
      </c>
      <c r="F28" s="79">
        <v>3</v>
      </c>
      <c r="G28" s="430">
        <v>16.492999999999999</v>
      </c>
      <c r="H28" s="430">
        <v>65.028000000000006</v>
      </c>
      <c r="I28" s="430">
        <v>0</v>
      </c>
      <c r="J28" s="430">
        <v>1.778</v>
      </c>
      <c r="K28" s="430">
        <v>0</v>
      </c>
      <c r="L28" s="431">
        <f t="shared" si="1"/>
        <v>83.299000000000007</v>
      </c>
      <c r="M28" s="430">
        <v>10.593</v>
      </c>
      <c r="N28" s="430">
        <v>84.081000000000003</v>
      </c>
      <c r="O28" s="430">
        <v>0</v>
      </c>
      <c r="P28" s="430">
        <v>1.032</v>
      </c>
      <c r="Q28" s="430">
        <v>0</v>
      </c>
      <c r="R28" s="431">
        <f t="shared" si="2"/>
        <v>95.706000000000003</v>
      </c>
      <c r="S28" s="802">
        <v>17.077000000000002</v>
      </c>
      <c r="T28" s="802">
        <v>69.793999999999997</v>
      </c>
      <c r="U28" s="430">
        <v>0</v>
      </c>
      <c r="V28" s="430">
        <v>0.95299999999999996</v>
      </c>
      <c r="W28" s="430">
        <v>0</v>
      </c>
      <c r="X28" s="431">
        <f t="shared" si="3"/>
        <v>87.823999999999998</v>
      </c>
      <c r="Y28" s="430">
        <v>0.69</v>
      </c>
      <c r="Z28" s="430">
        <v>57.438000000000002</v>
      </c>
      <c r="AA28" s="430">
        <v>0</v>
      </c>
      <c r="AB28" s="430">
        <v>3.5569999999999999</v>
      </c>
      <c r="AC28" s="430">
        <v>0</v>
      </c>
      <c r="AD28" s="431">
        <f t="shared" si="4"/>
        <v>61.685000000000002</v>
      </c>
      <c r="AE28" s="430">
        <v>0.86699999999999999</v>
      </c>
      <c r="AF28" s="430">
        <v>96.766000000000005</v>
      </c>
      <c r="AG28" s="430">
        <v>0</v>
      </c>
      <c r="AH28" s="430">
        <v>4.5819999999999999</v>
      </c>
      <c r="AI28" s="430">
        <v>0</v>
      </c>
      <c r="AJ28" s="431">
        <f t="shared" si="5"/>
        <v>102.215</v>
      </c>
      <c r="AK28" s="430">
        <v>0.67100000000000004</v>
      </c>
      <c r="AL28" s="430">
        <v>109.2</v>
      </c>
      <c r="AM28" s="430">
        <v>0</v>
      </c>
      <c r="AN28" s="430">
        <v>5.6719999999999997</v>
      </c>
      <c r="AO28" s="430">
        <v>0</v>
      </c>
      <c r="AP28" s="431">
        <f t="shared" si="6"/>
        <v>115.54300000000001</v>
      </c>
      <c r="AQ28" s="430">
        <v>0.65600000000000003</v>
      </c>
      <c r="AR28" s="430">
        <v>107.502</v>
      </c>
      <c r="AS28" s="430">
        <v>0</v>
      </c>
      <c r="AT28" s="430">
        <v>5.7809999999999997</v>
      </c>
      <c r="AU28" s="430">
        <v>0</v>
      </c>
      <c r="AV28" s="431">
        <f t="shared" si="7"/>
        <v>113.93900000000001</v>
      </c>
      <c r="AW28" s="430">
        <v>0.35299999999999998</v>
      </c>
      <c r="AX28" s="430">
        <v>68.495999999999995</v>
      </c>
      <c r="AY28" s="430">
        <v>0</v>
      </c>
      <c r="AZ28" s="430">
        <v>4.28</v>
      </c>
      <c r="BA28" s="430">
        <v>0</v>
      </c>
      <c r="BB28" s="431">
        <f t="shared" si="8"/>
        <v>73.128999999999991</v>
      </c>
      <c r="BC28" s="403"/>
      <c r="BD28" s="92"/>
      <c r="BE28" s="409" t="s">
        <v>866</v>
      </c>
      <c r="BG28" s="43">
        <f xml:space="preserve"> IF( SUM( BX28:DR28 ) = 0, 0, $BX$5 )</f>
        <v>0</v>
      </c>
      <c r="BH28" s="43">
        <f>IF(SUM($DU$27:$FP$27)=0,0,$DU$7)</f>
        <v>0</v>
      </c>
      <c r="BJ28" s="62">
        <f t="shared" si="10"/>
        <v>15</v>
      </c>
      <c r="BK28" s="63" t="s">
        <v>961</v>
      </c>
      <c r="BL28" s="64" t="s">
        <v>41</v>
      </c>
      <c r="BM28" s="79">
        <v>3</v>
      </c>
      <c r="BN28" s="462" t="s">
        <v>962</v>
      </c>
      <c r="BO28" s="463" t="s">
        <v>963</v>
      </c>
      <c r="BP28" s="463" t="s">
        <v>964</v>
      </c>
      <c r="BQ28" s="463" t="s">
        <v>965</v>
      </c>
      <c r="BR28" s="464" t="s">
        <v>966</v>
      </c>
      <c r="BS28" s="138" t="s">
        <v>967</v>
      </c>
      <c r="BX28" s="61"/>
      <c r="BY28" s="61"/>
      <c r="BZ28" s="61"/>
      <c r="CA28" s="61"/>
      <c r="CB28" s="61"/>
      <c r="CC28" s="149"/>
      <c r="CD28" s="61"/>
      <c r="CE28" s="61"/>
      <c r="CF28" s="61"/>
      <c r="CG28" s="61"/>
      <c r="CH28" s="61"/>
      <c r="CI28" s="258"/>
      <c r="CJ28" s="61"/>
      <c r="CK28" s="61"/>
      <c r="CL28" s="61"/>
      <c r="CM28" s="61"/>
      <c r="CN28" s="61"/>
      <c r="CO28" s="258"/>
      <c r="CP28" s="61"/>
      <c r="CQ28" s="61"/>
      <c r="CR28" s="61"/>
      <c r="CS28" s="61"/>
      <c r="CT28" s="61"/>
      <c r="CU28" s="258"/>
      <c r="CV28" s="61"/>
      <c r="CW28" s="61"/>
      <c r="CX28" s="61"/>
      <c r="CY28" s="61"/>
      <c r="CZ28" s="61"/>
      <c r="DA28" s="258"/>
      <c r="DB28" s="61"/>
      <c r="DC28" s="61"/>
      <c r="DD28" s="61"/>
      <c r="DE28" s="61"/>
      <c r="DF28" s="61"/>
      <c r="DG28" s="258"/>
      <c r="DH28" s="61"/>
      <c r="DI28" s="61"/>
      <c r="DJ28" s="61"/>
      <c r="DK28" s="61"/>
      <c r="DL28" s="61"/>
      <c r="DM28" s="258"/>
      <c r="DN28" s="61"/>
      <c r="DO28" s="61"/>
      <c r="DP28" s="61"/>
      <c r="DQ28" s="61"/>
      <c r="DR28" s="61"/>
      <c r="DS28" s="258"/>
      <c r="DU28" s="258"/>
      <c r="DV28" s="258"/>
      <c r="DW28" s="258"/>
      <c r="DX28" s="258"/>
      <c r="DY28" s="258"/>
      <c r="DZ28" s="149"/>
      <c r="EA28" s="258"/>
      <c r="EB28" s="258"/>
      <c r="EC28" s="258"/>
      <c r="ED28" s="258"/>
      <c r="EE28" s="258"/>
      <c r="EF28" s="258"/>
      <c r="EG28" s="258"/>
      <c r="EH28" s="258"/>
      <c r="EI28" s="258"/>
      <c r="EJ28" s="258"/>
      <c r="EK28" s="258"/>
      <c r="EL28" s="258"/>
      <c r="EM28" s="258"/>
      <c r="EN28" s="258"/>
      <c r="EO28" s="258"/>
      <c r="EP28" s="258"/>
      <c r="EQ28" s="258"/>
      <c r="ER28" s="258"/>
      <c r="ES28" s="258"/>
      <c r="ET28" s="258"/>
      <c r="EU28" s="258"/>
      <c r="EV28" s="258"/>
      <c r="EW28" s="258"/>
      <c r="EX28" s="258"/>
      <c r="EY28" s="258"/>
      <c r="EZ28" s="258"/>
      <c r="FA28" s="258"/>
      <c r="FB28" s="258"/>
      <c r="FC28" s="258"/>
      <c r="FD28" s="258"/>
      <c r="FE28" s="258"/>
      <c r="FF28" s="258"/>
      <c r="FG28" s="258"/>
      <c r="FH28" s="258"/>
      <c r="FI28" s="258"/>
      <c r="FJ28" s="258"/>
      <c r="FK28" s="258"/>
      <c r="FL28" s="258"/>
      <c r="FM28" s="258"/>
      <c r="FN28" s="258"/>
      <c r="FO28" s="258"/>
    </row>
    <row r="29" spans="2:172" ht="14.25" customHeight="1" x14ac:dyDescent="0.3">
      <c r="B29" s="62">
        <f t="shared" si="9"/>
        <v>16</v>
      </c>
      <c r="C29" s="63" t="s">
        <v>142</v>
      </c>
      <c r="D29" s="64"/>
      <c r="E29" s="64" t="s">
        <v>41</v>
      </c>
      <c r="F29" s="79">
        <v>3</v>
      </c>
      <c r="G29" s="442">
        <v>3.0219999999999998</v>
      </c>
      <c r="H29" s="430">
        <v>0</v>
      </c>
      <c r="I29" s="430">
        <v>0</v>
      </c>
      <c r="J29" s="430">
        <v>0</v>
      </c>
      <c r="K29" s="430">
        <v>0</v>
      </c>
      <c r="L29" s="431">
        <f t="shared" si="1"/>
        <v>3.0219999999999998</v>
      </c>
      <c r="M29" s="442">
        <v>10.028</v>
      </c>
      <c r="N29" s="430">
        <v>0</v>
      </c>
      <c r="O29" s="430">
        <v>0</v>
      </c>
      <c r="P29" s="430">
        <v>0</v>
      </c>
      <c r="Q29" s="430">
        <v>0</v>
      </c>
      <c r="R29" s="431">
        <f t="shared" si="2"/>
        <v>10.028</v>
      </c>
      <c r="S29" s="442">
        <v>6.7519999999999998</v>
      </c>
      <c r="T29" s="430">
        <v>0</v>
      </c>
      <c r="U29" s="430">
        <v>0</v>
      </c>
      <c r="V29" s="430">
        <v>0</v>
      </c>
      <c r="W29" s="430">
        <v>0</v>
      </c>
      <c r="X29" s="431">
        <f t="shared" si="3"/>
        <v>6.7519999999999998</v>
      </c>
      <c r="Y29" s="442">
        <v>14.263999999999999</v>
      </c>
      <c r="Z29" s="430">
        <v>0</v>
      </c>
      <c r="AA29" s="430">
        <v>0</v>
      </c>
      <c r="AB29" s="430">
        <v>0</v>
      </c>
      <c r="AC29" s="430">
        <v>0</v>
      </c>
      <c r="AD29" s="431">
        <f t="shared" si="4"/>
        <v>14.263999999999999</v>
      </c>
      <c r="AE29" s="442">
        <v>11.475</v>
      </c>
      <c r="AF29" s="430">
        <v>0</v>
      </c>
      <c r="AG29" s="430">
        <v>0</v>
      </c>
      <c r="AH29" s="430">
        <v>0</v>
      </c>
      <c r="AI29" s="430">
        <v>0</v>
      </c>
      <c r="AJ29" s="431">
        <f t="shared" si="5"/>
        <v>11.475</v>
      </c>
      <c r="AK29" s="442">
        <v>8.4890000000000008</v>
      </c>
      <c r="AL29" s="430">
        <v>0</v>
      </c>
      <c r="AM29" s="430">
        <v>0</v>
      </c>
      <c r="AN29" s="430">
        <v>0</v>
      </c>
      <c r="AO29" s="430">
        <v>0</v>
      </c>
      <c r="AP29" s="431">
        <f t="shared" si="6"/>
        <v>8.4890000000000008</v>
      </c>
      <c r="AQ29" s="442">
        <v>7.54</v>
      </c>
      <c r="AR29" s="430">
        <v>0</v>
      </c>
      <c r="AS29" s="430">
        <v>0</v>
      </c>
      <c r="AT29" s="430">
        <v>0</v>
      </c>
      <c r="AU29" s="430">
        <v>0</v>
      </c>
      <c r="AV29" s="431">
        <f t="shared" si="7"/>
        <v>7.54</v>
      </c>
      <c r="AW29" s="442">
        <v>13.907999999999999</v>
      </c>
      <c r="AX29" s="430">
        <v>0</v>
      </c>
      <c r="AY29" s="430">
        <v>0</v>
      </c>
      <c r="AZ29" s="430">
        <v>0</v>
      </c>
      <c r="BA29" s="430">
        <v>0</v>
      </c>
      <c r="BB29" s="431">
        <f t="shared" si="8"/>
        <v>13.907999999999999</v>
      </c>
      <c r="BC29" s="403"/>
      <c r="BD29" s="92"/>
      <c r="BE29" s="409" t="s">
        <v>866</v>
      </c>
      <c r="BG29" s="43">
        <f xml:space="preserve"> IF( SUM( BX29:DR29 ) = 0, 0, $BX$5 )</f>
        <v>0</v>
      </c>
      <c r="BH29" s="43">
        <f>IF(SUM($DU$27:$FP$27)=0,0,$DU$7)</f>
        <v>0</v>
      </c>
      <c r="BJ29" s="62">
        <f t="shared" si="10"/>
        <v>16</v>
      </c>
      <c r="BK29" s="63" t="s">
        <v>142</v>
      </c>
      <c r="BL29" s="64" t="s">
        <v>41</v>
      </c>
      <c r="BM29" s="79">
        <v>3</v>
      </c>
      <c r="BN29" s="462" t="s">
        <v>968</v>
      </c>
      <c r="BO29" s="463" t="s">
        <v>969</v>
      </c>
      <c r="BP29" s="463" t="s">
        <v>970</v>
      </c>
      <c r="BQ29" s="463" t="s">
        <v>971</v>
      </c>
      <c r="BR29" s="464" t="s">
        <v>972</v>
      </c>
      <c r="BS29" s="138" t="s">
        <v>973</v>
      </c>
      <c r="BX29" s="61"/>
      <c r="BY29" s="61"/>
      <c r="BZ29" s="61"/>
      <c r="CA29" s="61"/>
      <c r="CB29" s="61"/>
      <c r="CC29" s="149"/>
      <c r="CD29" s="61"/>
      <c r="CE29" s="61"/>
      <c r="CF29" s="61"/>
      <c r="CG29" s="61"/>
      <c r="CH29" s="61"/>
      <c r="CI29" s="258"/>
      <c r="CJ29" s="61"/>
      <c r="CK29" s="61"/>
      <c r="CL29" s="61"/>
      <c r="CM29" s="61"/>
      <c r="CN29" s="61"/>
      <c r="CO29" s="258"/>
      <c r="CP29" s="61"/>
      <c r="CQ29" s="61"/>
      <c r="CR29" s="61"/>
      <c r="CS29" s="61"/>
      <c r="CT29" s="61"/>
      <c r="CU29" s="258"/>
      <c r="CV29" s="61"/>
      <c r="CW29" s="61"/>
      <c r="CX29" s="61"/>
      <c r="CY29" s="61"/>
      <c r="CZ29" s="61"/>
      <c r="DA29" s="258"/>
      <c r="DB29" s="61"/>
      <c r="DC29" s="61"/>
      <c r="DD29" s="61"/>
      <c r="DE29" s="61"/>
      <c r="DF29" s="61"/>
      <c r="DG29" s="258"/>
      <c r="DH29" s="61"/>
      <c r="DI29" s="61"/>
      <c r="DJ29" s="61"/>
      <c r="DK29" s="61"/>
      <c r="DL29" s="61"/>
      <c r="DM29" s="258"/>
      <c r="DN29" s="61"/>
      <c r="DO29" s="61"/>
      <c r="DP29" s="61"/>
      <c r="DQ29" s="61"/>
      <c r="DR29" s="61"/>
      <c r="DS29" s="258"/>
      <c r="DU29" s="258"/>
      <c r="DV29" s="258"/>
      <c r="DW29" s="258"/>
      <c r="DX29" s="258"/>
      <c r="DY29" s="258"/>
      <c r="DZ29" s="149"/>
      <c r="EA29" s="258"/>
      <c r="EB29" s="258"/>
      <c r="EC29" s="258"/>
      <c r="ED29" s="258"/>
      <c r="EE29" s="258"/>
      <c r="EF29" s="258"/>
      <c r="EG29" s="258"/>
      <c r="EH29" s="258"/>
      <c r="EI29" s="258"/>
      <c r="EJ29" s="258"/>
      <c r="EK29" s="258"/>
      <c r="EL29" s="258"/>
      <c r="EM29" s="258"/>
      <c r="EN29" s="258"/>
      <c r="EO29" s="258"/>
      <c r="EP29" s="258"/>
      <c r="EQ29" s="258"/>
      <c r="ER29" s="258"/>
      <c r="ES29" s="258"/>
      <c r="ET29" s="258"/>
      <c r="EU29" s="258"/>
      <c r="EV29" s="258"/>
      <c r="EW29" s="258"/>
      <c r="EX29" s="258"/>
      <c r="EY29" s="258"/>
      <c r="EZ29" s="258"/>
      <c r="FA29" s="258"/>
      <c r="FB29" s="258"/>
      <c r="FC29" s="258"/>
      <c r="FD29" s="258"/>
      <c r="FE29" s="258"/>
      <c r="FF29" s="258"/>
      <c r="FG29" s="258"/>
      <c r="FH29" s="258"/>
      <c r="FI29" s="258"/>
      <c r="FJ29" s="258"/>
      <c r="FK29" s="258"/>
      <c r="FL29" s="258"/>
      <c r="FM29" s="258"/>
      <c r="FN29" s="258"/>
      <c r="FO29" s="258"/>
    </row>
    <row r="30" spans="2:172" ht="14.25" customHeight="1" x14ac:dyDescent="0.3">
      <c r="B30" s="62">
        <f t="shared" si="9"/>
        <v>17</v>
      </c>
      <c r="C30" s="63" t="s">
        <v>148</v>
      </c>
      <c r="D30" s="64"/>
      <c r="E30" s="64" t="s">
        <v>41</v>
      </c>
      <c r="F30" s="79">
        <v>3</v>
      </c>
      <c r="G30" s="465">
        <f>SUM(G25:G29)</f>
        <v>92.102567350000001</v>
      </c>
      <c r="H30" s="466">
        <f>SUM(H25:H29)</f>
        <v>142.71590370000001</v>
      </c>
      <c r="I30" s="466">
        <f>SUM(I25:I29)</f>
        <v>3.09</v>
      </c>
      <c r="J30" s="466">
        <f>SUM(J25:J29)</f>
        <v>50.459136400000006</v>
      </c>
      <c r="K30" s="467">
        <f>SUM(K25:K29)</f>
        <v>2.5</v>
      </c>
      <c r="L30" s="431">
        <f t="shared" si="1"/>
        <v>290.86760745000004</v>
      </c>
      <c r="M30" s="465">
        <f>SUM(M25:M29)</f>
        <v>119.53917609694543</v>
      </c>
      <c r="N30" s="466">
        <f>SUM(N25:N29)</f>
        <v>189.58806540325514</v>
      </c>
      <c r="O30" s="466">
        <f>SUM(O25:O29)</f>
        <v>3.2191663717773751</v>
      </c>
      <c r="P30" s="466">
        <f>SUM(P25:P29)</f>
        <v>50.34307110785852</v>
      </c>
      <c r="Q30" s="467">
        <f>SUM(Q25:Q29)</f>
        <v>2.6049960627425057</v>
      </c>
      <c r="R30" s="431">
        <f t="shared" si="2"/>
        <v>365.29447504257894</v>
      </c>
      <c r="S30" s="465">
        <f>SUM(S25:S29)</f>
        <v>131.7572656519981</v>
      </c>
      <c r="T30" s="466">
        <f>SUM(T25:T29)</f>
        <v>150.58631127403669</v>
      </c>
      <c r="U30" s="466">
        <f>SUM(U25:U29)</f>
        <v>2.3956621914421454</v>
      </c>
      <c r="V30" s="466">
        <f>SUM(V25:V29)</f>
        <v>44.340329862951101</v>
      </c>
      <c r="W30" s="467">
        <f>SUM(W25:W29)</f>
        <v>1.9386045502588438</v>
      </c>
      <c r="X30" s="431">
        <f t="shared" si="3"/>
        <v>331.01817353068685</v>
      </c>
      <c r="Y30" s="465">
        <f>SUM(Y25:Y29)</f>
        <v>93.041518308586532</v>
      </c>
      <c r="Z30" s="466">
        <f>SUM(Z25:Z29)</f>
        <v>144.23819360270855</v>
      </c>
      <c r="AA30" s="466">
        <f>SUM(AA25:AA29)</f>
        <v>2.9976320980823039</v>
      </c>
      <c r="AB30" s="466">
        <f>SUM(AB25:AB29)</f>
        <v>39.220943858634918</v>
      </c>
      <c r="AC30" s="467">
        <f>SUM(AC25:AC29)</f>
        <v>2.1436110246230946</v>
      </c>
      <c r="AD30" s="431">
        <f t="shared" si="4"/>
        <v>281.64189889263542</v>
      </c>
      <c r="AE30" s="465">
        <f>SUM(AE25:AE29)</f>
        <v>96.775208292183251</v>
      </c>
      <c r="AF30" s="466">
        <f>SUM(AF25:AF29)</f>
        <v>188.15934690024329</v>
      </c>
      <c r="AG30" s="466">
        <f>SUM(AG25:AG29)</f>
        <v>2.9170941988196075</v>
      </c>
      <c r="AH30" s="466">
        <f>SUM(AH25:AH29)</f>
        <v>39.25704403112919</v>
      </c>
      <c r="AI30" s="467">
        <f>SUM(AI25:AI29)</f>
        <v>2.0784385898212734</v>
      </c>
      <c r="AJ30" s="431">
        <f t="shared" si="5"/>
        <v>329.18713201219657</v>
      </c>
      <c r="AK30" s="465">
        <f>SUM(AK25:AK29)</f>
        <v>90.455720149124986</v>
      </c>
      <c r="AL30" s="466">
        <f>SUM(AL25:AL29)</f>
        <v>207.08531832565507</v>
      </c>
      <c r="AM30" s="466">
        <f>SUM(AM25:AM29)</f>
        <v>2.8775610154796762</v>
      </c>
      <c r="AN30" s="466">
        <f>SUM(AN25:AN29)</f>
        <v>39.861628362934347</v>
      </c>
      <c r="AO30" s="467">
        <f>SUM(AO25:AO29)</f>
        <v>2.046447765162112</v>
      </c>
      <c r="AP30" s="431">
        <f t="shared" si="6"/>
        <v>342.32667561835621</v>
      </c>
      <c r="AQ30" s="465">
        <f>SUM(AQ25:AQ29)</f>
        <v>88.223878522128203</v>
      </c>
      <c r="AR30" s="466">
        <f>SUM(AR25:AR29)</f>
        <v>202.57632810781632</v>
      </c>
      <c r="AS30" s="466">
        <f>SUM(AS25:AS29)</f>
        <v>2.6909176977158817</v>
      </c>
      <c r="AT30" s="466">
        <f>SUM(AT25:AT29)</f>
        <v>37.678893087599157</v>
      </c>
      <c r="AU30" s="467">
        <f>SUM(AU25:AU29)</f>
        <v>1.8954132886049284</v>
      </c>
      <c r="AV30" s="431">
        <f t="shared" si="7"/>
        <v>333.06543070386442</v>
      </c>
      <c r="AW30" s="465">
        <f>SUM(AW25:AW29)</f>
        <v>76.40342188192021</v>
      </c>
      <c r="AX30" s="466">
        <f>SUM(AX25:AX29)</f>
        <v>155.08622943061965</v>
      </c>
      <c r="AY30" s="466">
        <f>SUM(AY25:AY29)</f>
        <v>2.3373531215956498</v>
      </c>
      <c r="AZ30" s="466">
        <f>SUM(AZ25:AZ29)</f>
        <v>31.836583573217766</v>
      </c>
      <c r="BA30" s="467">
        <f>SUM(BA25:BA29)</f>
        <v>1.6093037116681193</v>
      </c>
      <c r="BB30" s="431">
        <f t="shared" si="8"/>
        <v>267.2728917190214</v>
      </c>
      <c r="BC30" s="403"/>
      <c r="BD30" s="133" t="s">
        <v>149</v>
      </c>
      <c r="BE30" s="409"/>
      <c r="BG30" s="43"/>
      <c r="BH30" s="43"/>
      <c r="BJ30" s="62">
        <f t="shared" si="10"/>
        <v>17</v>
      </c>
      <c r="BK30" s="63" t="s">
        <v>148</v>
      </c>
      <c r="BL30" s="64" t="s">
        <v>41</v>
      </c>
      <c r="BM30" s="79">
        <v>3</v>
      </c>
      <c r="BN30" s="468" t="s">
        <v>974</v>
      </c>
      <c r="BO30" s="137" t="s">
        <v>975</v>
      </c>
      <c r="BP30" s="137" t="s">
        <v>976</v>
      </c>
      <c r="BQ30" s="137" t="s">
        <v>977</v>
      </c>
      <c r="BR30" s="83" t="s">
        <v>978</v>
      </c>
      <c r="BS30" s="138" t="s">
        <v>979</v>
      </c>
      <c r="BX30" s="258"/>
      <c r="BY30" s="258"/>
      <c r="BZ30" s="258"/>
      <c r="CA30" s="258"/>
      <c r="CB30" s="258"/>
      <c r="CC30" s="149"/>
      <c r="CD30" s="258"/>
      <c r="CE30" s="258"/>
      <c r="CF30" s="258"/>
      <c r="CG30" s="258"/>
      <c r="CH30" s="258"/>
      <c r="CI30" s="258"/>
      <c r="CJ30" s="258"/>
      <c r="CK30" s="258"/>
      <c r="CL30" s="258"/>
      <c r="CM30" s="258"/>
      <c r="CN30" s="258"/>
      <c r="CO30" s="258"/>
      <c r="CP30" s="258"/>
      <c r="CQ30" s="258"/>
      <c r="CR30" s="258"/>
      <c r="CS30" s="258"/>
      <c r="CT30" s="258"/>
      <c r="CU30" s="258"/>
      <c r="CV30" s="258"/>
      <c r="CW30" s="258"/>
      <c r="CX30" s="258"/>
      <c r="CY30" s="258"/>
      <c r="CZ30" s="258"/>
      <c r="DA30" s="258"/>
      <c r="DB30" s="258"/>
      <c r="DC30" s="258"/>
      <c r="DD30" s="258"/>
      <c r="DE30" s="258"/>
      <c r="DF30" s="258"/>
      <c r="DG30" s="258"/>
      <c r="DH30" s="258"/>
      <c r="DI30" s="258"/>
      <c r="DJ30" s="258"/>
      <c r="DK30" s="258"/>
      <c r="DL30" s="258"/>
      <c r="DM30" s="258"/>
      <c r="DN30" s="258"/>
      <c r="DO30" s="258"/>
      <c r="DP30" s="258"/>
      <c r="DQ30" s="258"/>
      <c r="DR30" s="258"/>
      <c r="DS30" s="258"/>
      <c r="DU30" s="258"/>
      <c r="DV30" s="258"/>
      <c r="DW30" s="258"/>
      <c r="DX30" s="258"/>
      <c r="DY30" s="258"/>
      <c r="DZ30" s="149"/>
      <c r="EA30" s="258"/>
      <c r="EB30" s="258"/>
      <c r="EC30" s="258"/>
      <c r="ED30" s="258"/>
      <c r="EE30" s="258"/>
      <c r="EF30" s="258"/>
      <c r="EG30" s="258"/>
      <c r="EH30" s="258"/>
      <c r="EI30" s="258"/>
      <c r="EJ30" s="258"/>
      <c r="EK30" s="258"/>
      <c r="EL30" s="258"/>
      <c r="EM30" s="258"/>
      <c r="EN30" s="258"/>
      <c r="EO30" s="258"/>
      <c r="EP30" s="258"/>
      <c r="EQ30" s="258"/>
      <c r="ER30" s="258"/>
      <c r="ES30" s="258"/>
      <c r="ET30" s="258"/>
      <c r="EU30" s="258"/>
      <c r="EV30" s="258"/>
      <c r="EW30" s="258"/>
      <c r="EX30" s="258"/>
      <c r="EY30" s="258"/>
      <c r="EZ30" s="258"/>
      <c r="FA30" s="258"/>
      <c r="FB30" s="258"/>
      <c r="FC30" s="258"/>
      <c r="FD30" s="258"/>
      <c r="FE30" s="258"/>
      <c r="FF30" s="258"/>
      <c r="FG30" s="258"/>
      <c r="FH30" s="258"/>
      <c r="FI30" s="258"/>
      <c r="FJ30" s="258"/>
      <c r="FK30" s="258"/>
      <c r="FL30" s="258"/>
      <c r="FM30" s="258"/>
      <c r="FN30" s="258"/>
      <c r="FO30" s="258"/>
    </row>
    <row r="31" spans="2:172" ht="14.25" customHeight="1" x14ac:dyDescent="0.3">
      <c r="B31" s="62">
        <f t="shared" si="9"/>
        <v>18</v>
      </c>
      <c r="C31" s="63" t="s">
        <v>102</v>
      </c>
      <c r="D31" s="64"/>
      <c r="E31" s="64" t="s">
        <v>41</v>
      </c>
      <c r="F31" s="79">
        <v>3</v>
      </c>
      <c r="G31" s="442">
        <v>0</v>
      </c>
      <c r="H31" s="430">
        <v>0</v>
      </c>
      <c r="I31" s="430">
        <v>0</v>
      </c>
      <c r="J31" s="430">
        <v>0</v>
      </c>
      <c r="K31" s="430">
        <v>0</v>
      </c>
      <c r="L31" s="431">
        <f t="shared" si="1"/>
        <v>0</v>
      </c>
      <c r="M31" s="442">
        <v>0</v>
      </c>
      <c r="N31" s="430">
        <v>0</v>
      </c>
      <c r="O31" s="430">
        <v>0</v>
      </c>
      <c r="P31" s="430">
        <v>0</v>
      </c>
      <c r="Q31" s="430">
        <v>0</v>
      </c>
      <c r="R31" s="431">
        <f t="shared" si="2"/>
        <v>0</v>
      </c>
      <c r="S31" s="442">
        <v>0</v>
      </c>
      <c r="T31" s="430">
        <v>0</v>
      </c>
      <c r="U31" s="430">
        <v>0</v>
      </c>
      <c r="V31" s="430">
        <v>0</v>
      </c>
      <c r="W31" s="430">
        <v>0</v>
      </c>
      <c r="X31" s="431">
        <f t="shared" si="3"/>
        <v>0</v>
      </c>
      <c r="Y31" s="442">
        <v>0</v>
      </c>
      <c r="Z31" s="430">
        <v>0</v>
      </c>
      <c r="AA31" s="430">
        <v>0</v>
      </c>
      <c r="AB31" s="430">
        <v>0</v>
      </c>
      <c r="AC31" s="430">
        <v>0</v>
      </c>
      <c r="AD31" s="431">
        <f t="shared" si="4"/>
        <v>0</v>
      </c>
      <c r="AE31" s="442">
        <v>0</v>
      </c>
      <c r="AF31" s="430">
        <v>0</v>
      </c>
      <c r="AG31" s="430">
        <v>0</v>
      </c>
      <c r="AH31" s="430">
        <v>0</v>
      </c>
      <c r="AI31" s="430">
        <v>0</v>
      </c>
      <c r="AJ31" s="431">
        <f t="shared" si="5"/>
        <v>0</v>
      </c>
      <c r="AK31" s="442">
        <v>0</v>
      </c>
      <c r="AL31" s="430">
        <v>0</v>
      </c>
      <c r="AM31" s="430">
        <v>0</v>
      </c>
      <c r="AN31" s="430">
        <v>0</v>
      </c>
      <c r="AO31" s="430">
        <v>0</v>
      </c>
      <c r="AP31" s="431">
        <f t="shared" si="6"/>
        <v>0</v>
      </c>
      <c r="AQ31" s="442">
        <v>0</v>
      </c>
      <c r="AR31" s="430">
        <v>0</v>
      </c>
      <c r="AS31" s="430">
        <v>0</v>
      </c>
      <c r="AT31" s="430">
        <v>0</v>
      </c>
      <c r="AU31" s="430">
        <v>0</v>
      </c>
      <c r="AV31" s="431">
        <f t="shared" si="7"/>
        <v>0</v>
      </c>
      <c r="AW31" s="442">
        <v>0</v>
      </c>
      <c r="AX31" s="430">
        <v>0</v>
      </c>
      <c r="AY31" s="430">
        <v>0</v>
      </c>
      <c r="AZ31" s="430">
        <v>0</v>
      </c>
      <c r="BA31" s="430">
        <v>0</v>
      </c>
      <c r="BB31" s="431">
        <f t="shared" si="8"/>
        <v>0</v>
      </c>
      <c r="BC31" s="403"/>
      <c r="BD31" s="91"/>
      <c r="BE31" s="409"/>
      <c r="BG31" s="43">
        <f xml:space="preserve"> IF( SUM( BX31:DR31 ) = 0, 0, $BX$5 )</f>
        <v>0</v>
      </c>
      <c r="BH31" s="43"/>
      <c r="BJ31" s="62">
        <f t="shared" si="10"/>
        <v>18</v>
      </c>
      <c r="BK31" s="63" t="s">
        <v>102</v>
      </c>
      <c r="BL31" s="64" t="s">
        <v>41</v>
      </c>
      <c r="BM31" s="79">
        <v>3</v>
      </c>
      <c r="BN31" s="469" t="s">
        <v>980</v>
      </c>
      <c r="BO31" s="463" t="s">
        <v>981</v>
      </c>
      <c r="BP31" s="463" t="s">
        <v>982</v>
      </c>
      <c r="BQ31" s="463" t="s">
        <v>983</v>
      </c>
      <c r="BR31" s="464" t="s">
        <v>984</v>
      </c>
      <c r="BS31" s="138" t="s">
        <v>985</v>
      </c>
      <c r="BX31" s="61"/>
      <c r="BY31" s="61"/>
      <c r="BZ31" s="61"/>
      <c r="CA31" s="61"/>
      <c r="CB31" s="61"/>
      <c r="CC31" s="149"/>
      <c r="CD31" s="61"/>
      <c r="CE31" s="61"/>
      <c r="CF31" s="61"/>
      <c r="CG31" s="61"/>
      <c r="CH31" s="61"/>
      <c r="CI31" s="258"/>
      <c r="CJ31" s="61"/>
      <c r="CK31" s="61"/>
      <c r="CL31" s="61"/>
      <c r="CM31" s="61"/>
      <c r="CN31" s="61"/>
      <c r="CO31" s="258"/>
      <c r="CP31" s="61"/>
      <c r="CQ31" s="61"/>
      <c r="CR31" s="61"/>
      <c r="CS31" s="61"/>
      <c r="CT31" s="61"/>
      <c r="CU31" s="258"/>
      <c r="CV31" s="61"/>
      <c r="CW31" s="61"/>
      <c r="CX31" s="61"/>
      <c r="CY31" s="61"/>
      <c r="CZ31" s="61"/>
      <c r="DA31" s="258"/>
      <c r="DB31" s="61"/>
      <c r="DC31" s="61"/>
      <c r="DD31" s="61"/>
      <c r="DE31" s="61"/>
      <c r="DF31" s="61"/>
      <c r="DG31" s="258"/>
      <c r="DH31" s="61"/>
      <c r="DI31" s="61"/>
      <c r="DJ31" s="61"/>
      <c r="DK31" s="61"/>
      <c r="DL31" s="61"/>
      <c r="DM31" s="258"/>
      <c r="DN31" s="61"/>
      <c r="DO31" s="61"/>
      <c r="DP31" s="61"/>
      <c r="DQ31" s="61"/>
      <c r="DR31" s="61"/>
      <c r="DS31" s="258"/>
      <c r="DT31" s="147"/>
      <c r="DU31" s="258"/>
      <c r="DV31" s="258"/>
      <c r="DW31" s="258"/>
      <c r="DX31" s="258"/>
      <c r="DY31" s="258"/>
      <c r="DZ31" s="149"/>
      <c r="EA31" s="258"/>
      <c r="EB31" s="258"/>
      <c r="EC31" s="258"/>
      <c r="ED31" s="258"/>
      <c r="EE31" s="258"/>
      <c r="EF31" s="258"/>
      <c r="EG31" s="258"/>
      <c r="EH31" s="258"/>
      <c r="EI31" s="258"/>
      <c r="EJ31" s="258"/>
      <c r="EK31" s="258"/>
      <c r="EL31" s="258"/>
      <c r="EM31" s="258"/>
      <c r="EN31" s="258"/>
      <c r="EO31" s="258"/>
      <c r="EP31" s="258"/>
      <c r="EQ31" s="258"/>
      <c r="ER31" s="258"/>
      <c r="ES31" s="258"/>
      <c r="ET31" s="258"/>
      <c r="EU31" s="258"/>
      <c r="EV31" s="258"/>
      <c r="EW31" s="258"/>
      <c r="EX31" s="258"/>
      <c r="EY31" s="258"/>
      <c r="EZ31" s="258"/>
      <c r="FA31" s="258"/>
      <c r="FB31" s="258"/>
      <c r="FC31" s="258"/>
      <c r="FD31" s="258"/>
      <c r="FE31" s="258"/>
      <c r="FF31" s="258"/>
      <c r="FG31" s="258"/>
      <c r="FH31" s="258"/>
      <c r="FI31" s="258"/>
      <c r="FJ31" s="258"/>
      <c r="FK31" s="258"/>
      <c r="FL31" s="258"/>
      <c r="FM31" s="258"/>
      <c r="FN31" s="258"/>
      <c r="FO31" s="258"/>
    </row>
    <row r="32" spans="2:172" ht="14.25" customHeight="1" x14ac:dyDescent="0.3">
      <c r="B32" s="62">
        <f t="shared" si="9"/>
        <v>19</v>
      </c>
      <c r="C32" s="63" t="s">
        <v>160</v>
      </c>
      <c r="D32" s="64"/>
      <c r="E32" s="64" t="s">
        <v>41</v>
      </c>
      <c r="F32" s="79">
        <v>3</v>
      </c>
      <c r="G32" s="465">
        <f>SUM(G30:G31)</f>
        <v>92.102567350000001</v>
      </c>
      <c r="H32" s="466">
        <f>SUM(H30:H31)</f>
        <v>142.71590370000001</v>
      </c>
      <c r="I32" s="466">
        <f>SUM(I30:I31)</f>
        <v>3.09</v>
      </c>
      <c r="J32" s="466">
        <f>SUM(J30:J31)</f>
        <v>50.459136400000006</v>
      </c>
      <c r="K32" s="467">
        <f>SUM(K30:K31)</f>
        <v>2.5</v>
      </c>
      <c r="L32" s="431">
        <f t="shared" si="1"/>
        <v>290.86760745000004</v>
      </c>
      <c r="M32" s="465">
        <f>SUM(M30:M31)</f>
        <v>119.53917609694543</v>
      </c>
      <c r="N32" s="466">
        <f>SUM(N30:N31)</f>
        <v>189.58806540325514</v>
      </c>
      <c r="O32" s="466">
        <f>SUM(O30:O31)</f>
        <v>3.2191663717773751</v>
      </c>
      <c r="P32" s="466">
        <f>SUM(P30:P31)</f>
        <v>50.34307110785852</v>
      </c>
      <c r="Q32" s="467">
        <f>SUM(Q30:Q31)</f>
        <v>2.6049960627425057</v>
      </c>
      <c r="R32" s="431">
        <f t="shared" si="2"/>
        <v>365.29447504257894</v>
      </c>
      <c r="S32" s="465">
        <f>SUM(S30:S31)</f>
        <v>131.7572656519981</v>
      </c>
      <c r="T32" s="466">
        <f>SUM(T30:T31)</f>
        <v>150.58631127403669</v>
      </c>
      <c r="U32" s="466">
        <f>SUM(U30:U31)</f>
        <v>2.3956621914421454</v>
      </c>
      <c r="V32" s="466">
        <f>SUM(V30:V31)</f>
        <v>44.340329862951101</v>
      </c>
      <c r="W32" s="467">
        <f>SUM(W30:W31)</f>
        <v>1.9386045502588438</v>
      </c>
      <c r="X32" s="431">
        <f t="shared" si="3"/>
        <v>331.01817353068685</v>
      </c>
      <c r="Y32" s="465">
        <f>SUM(Y30:Y31)</f>
        <v>93.041518308586532</v>
      </c>
      <c r="Z32" s="466">
        <f>SUM(Z30:Z31)</f>
        <v>144.23819360270855</v>
      </c>
      <c r="AA32" s="466">
        <f>SUM(AA30:AA31)</f>
        <v>2.9976320980823039</v>
      </c>
      <c r="AB32" s="466">
        <f>SUM(AB30:AB31)</f>
        <v>39.220943858634918</v>
      </c>
      <c r="AC32" s="467">
        <f>SUM(AC30:AC31)</f>
        <v>2.1436110246230946</v>
      </c>
      <c r="AD32" s="431">
        <f t="shared" si="4"/>
        <v>281.64189889263542</v>
      </c>
      <c r="AE32" s="465">
        <f>SUM(AE30:AE31)</f>
        <v>96.775208292183251</v>
      </c>
      <c r="AF32" s="466">
        <f>SUM(AF30:AF31)</f>
        <v>188.15934690024329</v>
      </c>
      <c r="AG32" s="466">
        <f>SUM(AG30:AG31)</f>
        <v>2.9170941988196075</v>
      </c>
      <c r="AH32" s="466">
        <f>SUM(AH30:AH31)</f>
        <v>39.25704403112919</v>
      </c>
      <c r="AI32" s="467">
        <f>SUM(AI30:AI31)</f>
        <v>2.0784385898212734</v>
      </c>
      <c r="AJ32" s="431">
        <f t="shared" si="5"/>
        <v>329.18713201219657</v>
      </c>
      <c r="AK32" s="465">
        <f>SUM(AK30:AK31)</f>
        <v>90.455720149124986</v>
      </c>
      <c r="AL32" s="466">
        <f>SUM(AL30:AL31)</f>
        <v>207.08531832565507</v>
      </c>
      <c r="AM32" s="466">
        <f>SUM(AM30:AM31)</f>
        <v>2.8775610154796762</v>
      </c>
      <c r="AN32" s="466">
        <f>SUM(AN30:AN31)</f>
        <v>39.861628362934347</v>
      </c>
      <c r="AO32" s="467">
        <f>SUM(AO30:AO31)</f>
        <v>2.046447765162112</v>
      </c>
      <c r="AP32" s="431">
        <f t="shared" si="6"/>
        <v>342.32667561835621</v>
      </c>
      <c r="AQ32" s="465">
        <f>SUM(AQ30:AQ31)</f>
        <v>88.223878522128203</v>
      </c>
      <c r="AR32" s="466">
        <f>SUM(AR30:AR31)</f>
        <v>202.57632810781632</v>
      </c>
      <c r="AS32" s="466">
        <f>SUM(AS30:AS31)</f>
        <v>2.6909176977158817</v>
      </c>
      <c r="AT32" s="466">
        <f>SUM(AT30:AT31)</f>
        <v>37.678893087599157</v>
      </c>
      <c r="AU32" s="467">
        <f>SUM(AU30:AU31)</f>
        <v>1.8954132886049284</v>
      </c>
      <c r="AV32" s="431">
        <f t="shared" si="7"/>
        <v>333.06543070386442</v>
      </c>
      <c r="AW32" s="465">
        <f>SUM(AW30:AW31)</f>
        <v>76.40342188192021</v>
      </c>
      <c r="AX32" s="466">
        <f>SUM(AX30:AX31)</f>
        <v>155.08622943061965</v>
      </c>
      <c r="AY32" s="466">
        <f>SUM(AY30:AY31)</f>
        <v>2.3373531215956498</v>
      </c>
      <c r="AZ32" s="466">
        <f>SUM(AZ30:AZ31)</f>
        <v>31.836583573217766</v>
      </c>
      <c r="BA32" s="467">
        <f>SUM(BA30:BA31)</f>
        <v>1.6093037116681193</v>
      </c>
      <c r="BB32" s="431">
        <f t="shared" si="8"/>
        <v>267.2728917190214</v>
      </c>
      <c r="BC32" s="403"/>
      <c r="BD32" s="133" t="s">
        <v>161</v>
      </c>
      <c r="BE32" s="409"/>
      <c r="BG32" s="43"/>
      <c r="BH32" s="43"/>
      <c r="BJ32" s="62">
        <f t="shared" si="10"/>
        <v>19</v>
      </c>
      <c r="BK32" s="63" t="s">
        <v>160</v>
      </c>
      <c r="BL32" s="64" t="s">
        <v>41</v>
      </c>
      <c r="BM32" s="79">
        <v>3</v>
      </c>
      <c r="BN32" s="468" t="s">
        <v>986</v>
      </c>
      <c r="BO32" s="137" t="s">
        <v>987</v>
      </c>
      <c r="BP32" s="137" t="s">
        <v>988</v>
      </c>
      <c r="BQ32" s="137" t="s">
        <v>989</v>
      </c>
      <c r="BR32" s="83" t="s">
        <v>990</v>
      </c>
      <c r="BS32" s="138" t="s">
        <v>991</v>
      </c>
      <c r="BX32" s="258"/>
      <c r="BY32" s="258"/>
      <c r="BZ32" s="258"/>
      <c r="CA32" s="258"/>
      <c r="CB32" s="258"/>
      <c r="CC32" s="149"/>
      <c r="CD32" s="258"/>
      <c r="CE32" s="258"/>
      <c r="CF32" s="258"/>
      <c r="CG32" s="258"/>
      <c r="CH32" s="258"/>
      <c r="CI32" s="258"/>
      <c r="CJ32" s="258"/>
      <c r="CK32" s="258"/>
      <c r="CL32" s="258"/>
      <c r="CM32" s="258"/>
      <c r="CN32" s="258"/>
      <c r="CO32" s="258"/>
      <c r="CP32" s="258"/>
      <c r="CQ32" s="258"/>
      <c r="CR32" s="258"/>
      <c r="CS32" s="258"/>
      <c r="CT32" s="258"/>
      <c r="CU32" s="258"/>
      <c r="CV32" s="258"/>
      <c r="CW32" s="258"/>
      <c r="CX32" s="258"/>
      <c r="CY32" s="258"/>
      <c r="CZ32" s="258"/>
      <c r="DA32" s="258"/>
      <c r="DB32" s="258"/>
      <c r="DC32" s="258"/>
      <c r="DD32" s="258"/>
      <c r="DE32" s="258"/>
      <c r="DF32" s="258"/>
      <c r="DG32" s="258"/>
      <c r="DH32" s="258"/>
      <c r="DI32" s="258"/>
      <c r="DJ32" s="258"/>
      <c r="DK32" s="258"/>
      <c r="DL32" s="258"/>
      <c r="DM32" s="258"/>
      <c r="DN32" s="258"/>
      <c r="DO32" s="258"/>
      <c r="DP32" s="258"/>
      <c r="DQ32" s="258"/>
      <c r="DR32" s="258"/>
      <c r="DS32" s="258"/>
      <c r="DU32" s="258"/>
      <c r="DV32" s="258"/>
      <c r="DW32" s="258"/>
      <c r="DX32" s="258"/>
      <c r="DY32" s="258"/>
      <c r="DZ32" s="149"/>
      <c r="EA32" s="258"/>
      <c r="EB32" s="258"/>
      <c r="EC32" s="258"/>
      <c r="ED32" s="258"/>
      <c r="EE32" s="258"/>
      <c r="EF32" s="258"/>
      <c r="EG32" s="258"/>
      <c r="EH32" s="258"/>
      <c r="EI32" s="258"/>
      <c r="EJ32" s="258"/>
      <c r="EK32" s="258"/>
      <c r="EL32" s="258"/>
      <c r="EM32" s="258"/>
      <c r="EN32" s="258"/>
      <c r="EO32" s="258"/>
      <c r="EP32" s="258"/>
      <c r="EQ32" s="258"/>
      <c r="ER32" s="258"/>
      <c r="ES32" s="258"/>
      <c r="ET32" s="258"/>
      <c r="EU32" s="258"/>
      <c r="EV32" s="258"/>
      <c r="EW32" s="258"/>
      <c r="EX32" s="258"/>
      <c r="EY32" s="258"/>
      <c r="EZ32" s="258"/>
      <c r="FA32" s="258"/>
      <c r="FB32" s="258"/>
      <c r="FC32" s="258"/>
      <c r="FD32" s="258"/>
      <c r="FE32" s="258"/>
      <c r="FF32" s="258"/>
      <c r="FG32" s="258"/>
      <c r="FH32" s="258"/>
      <c r="FI32" s="258"/>
      <c r="FJ32" s="258"/>
      <c r="FK32" s="258"/>
      <c r="FL32" s="258"/>
      <c r="FM32" s="258"/>
      <c r="FN32" s="258"/>
      <c r="FO32" s="258"/>
    </row>
    <row r="33" spans="2:171" ht="14.25" customHeight="1" x14ac:dyDescent="0.3">
      <c r="B33" s="62">
        <f t="shared" si="9"/>
        <v>20</v>
      </c>
      <c r="C33" s="63" t="s">
        <v>167</v>
      </c>
      <c r="D33" s="64"/>
      <c r="E33" s="64" t="s">
        <v>41</v>
      </c>
      <c r="F33" s="65">
        <v>3</v>
      </c>
      <c r="G33" s="442">
        <v>15.257816197644939</v>
      </c>
      <c r="H33" s="430">
        <v>0.16800000000000001</v>
      </c>
      <c r="I33" s="430">
        <v>0</v>
      </c>
      <c r="J33" s="430">
        <v>0</v>
      </c>
      <c r="K33" s="430">
        <v>0</v>
      </c>
      <c r="L33" s="431">
        <f t="shared" si="1"/>
        <v>15.425816197644938</v>
      </c>
      <c r="M33" s="442">
        <v>18.221713213083319</v>
      </c>
      <c r="N33" s="430">
        <v>15.88610274</v>
      </c>
      <c r="O33" s="430">
        <v>0</v>
      </c>
      <c r="P33" s="430">
        <v>0</v>
      </c>
      <c r="Q33" s="430">
        <v>0</v>
      </c>
      <c r="R33" s="431">
        <f t="shared" si="2"/>
        <v>34.107815953083318</v>
      </c>
      <c r="S33" s="804">
        <v>22.6231624657458</v>
      </c>
      <c r="T33" s="430">
        <v>3.7508178499999998</v>
      </c>
      <c r="U33" s="430">
        <v>0</v>
      </c>
      <c r="V33" s="430">
        <v>0</v>
      </c>
      <c r="W33" s="430">
        <v>0</v>
      </c>
      <c r="X33" s="431">
        <f>SUM(S33:W33)</f>
        <v>26.373980315745801</v>
      </c>
      <c r="Y33" s="442">
        <v>29.052759005122098</v>
      </c>
      <c r="Z33" s="430">
        <v>0</v>
      </c>
      <c r="AA33" s="430">
        <v>0</v>
      </c>
      <c r="AB33" s="430">
        <v>0</v>
      </c>
      <c r="AC33" s="430">
        <v>0</v>
      </c>
      <c r="AD33" s="431">
        <f t="shared" si="4"/>
        <v>29.052759005122098</v>
      </c>
      <c r="AE33" s="442">
        <v>17.098062465635699</v>
      </c>
      <c r="AF33" s="430">
        <v>0</v>
      </c>
      <c r="AG33" s="430">
        <v>0</v>
      </c>
      <c r="AH33" s="430">
        <v>0</v>
      </c>
      <c r="AI33" s="430">
        <v>0</v>
      </c>
      <c r="AJ33" s="431">
        <f t="shared" si="5"/>
        <v>17.098062465635699</v>
      </c>
      <c r="AK33" s="442">
        <v>17.310697345586199</v>
      </c>
      <c r="AL33" s="430">
        <v>0</v>
      </c>
      <c r="AM33" s="430">
        <v>0</v>
      </c>
      <c r="AN33" s="430">
        <v>0</v>
      </c>
      <c r="AO33" s="430">
        <v>0</v>
      </c>
      <c r="AP33" s="431">
        <f t="shared" si="6"/>
        <v>17.310697345586199</v>
      </c>
      <c r="AQ33" s="442">
        <v>17.227096808119001</v>
      </c>
      <c r="AR33" s="430">
        <v>0</v>
      </c>
      <c r="AS33" s="430">
        <v>0</v>
      </c>
      <c r="AT33" s="430">
        <v>0</v>
      </c>
      <c r="AU33" s="430">
        <v>0</v>
      </c>
      <c r="AV33" s="431">
        <f t="shared" si="7"/>
        <v>17.227096808119001</v>
      </c>
      <c r="AW33" s="442">
        <v>18.6074557790885</v>
      </c>
      <c r="AX33" s="430">
        <v>0</v>
      </c>
      <c r="AY33" s="430">
        <v>0</v>
      </c>
      <c r="AZ33" s="430">
        <v>0</v>
      </c>
      <c r="BA33" s="430">
        <v>0</v>
      </c>
      <c r="BB33" s="431">
        <f t="shared" si="8"/>
        <v>18.6074557790885</v>
      </c>
      <c r="BC33" s="403"/>
      <c r="BD33" s="92"/>
      <c r="BE33" s="409"/>
      <c r="BG33" s="43">
        <f xml:space="preserve"> IF( SUM( BX33:DR33 ) = 0, 0, $BX$5 )</f>
        <v>0</v>
      </c>
      <c r="BH33" s="43"/>
      <c r="BJ33" s="62">
        <f t="shared" si="10"/>
        <v>20</v>
      </c>
      <c r="BK33" s="63" t="s">
        <v>167</v>
      </c>
      <c r="BL33" s="64" t="s">
        <v>41</v>
      </c>
      <c r="BM33" s="65">
        <v>3</v>
      </c>
      <c r="BN33" s="469" t="s">
        <v>992</v>
      </c>
      <c r="BO33" s="463" t="s">
        <v>993</v>
      </c>
      <c r="BP33" s="463" t="s">
        <v>994</v>
      </c>
      <c r="BQ33" s="463" t="s">
        <v>995</v>
      </c>
      <c r="BR33" s="464" t="s">
        <v>996</v>
      </c>
      <c r="BS33" s="138" t="s">
        <v>997</v>
      </c>
      <c r="BX33" s="61"/>
      <c r="BY33" s="61"/>
      <c r="BZ33" s="61"/>
      <c r="CA33" s="61"/>
      <c r="CB33" s="61"/>
      <c r="CC33" s="149"/>
      <c r="CD33" s="61"/>
      <c r="CE33" s="61"/>
      <c r="CF33" s="61"/>
      <c r="CG33" s="61"/>
      <c r="CH33" s="61"/>
      <c r="CI33" s="258"/>
      <c r="CJ33" s="61"/>
      <c r="CK33" s="61"/>
      <c r="CL33" s="61"/>
      <c r="CM33" s="61"/>
      <c r="CN33" s="61"/>
      <c r="CO33" s="258"/>
      <c r="CP33" s="61"/>
      <c r="CQ33" s="61"/>
      <c r="CR33" s="61"/>
      <c r="CS33" s="61"/>
      <c r="CT33" s="61"/>
      <c r="CU33" s="258"/>
      <c r="CV33" s="61"/>
      <c r="CW33" s="61"/>
      <c r="CX33" s="61"/>
      <c r="CY33" s="61"/>
      <c r="CZ33" s="61"/>
      <c r="DA33" s="258"/>
      <c r="DB33" s="61"/>
      <c r="DC33" s="61"/>
      <c r="DD33" s="61"/>
      <c r="DE33" s="61"/>
      <c r="DF33" s="61"/>
      <c r="DG33" s="258"/>
      <c r="DH33" s="61"/>
      <c r="DI33" s="61"/>
      <c r="DJ33" s="61"/>
      <c r="DK33" s="61"/>
      <c r="DL33" s="61"/>
      <c r="DM33" s="258"/>
      <c r="DN33" s="61"/>
      <c r="DO33" s="61"/>
      <c r="DP33" s="61"/>
      <c r="DQ33" s="61"/>
      <c r="DR33" s="61"/>
      <c r="DS33" s="258"/>
      <c r="DU33" s="258"/>
      <c r="DV33" s="258"/>
      <c r="DW33" s="258"/>
      <c r="DX33" s="258"/>
      <c r="DY33" s="258"/>
      <c r="DZ33" s="149"/>
      <c r="EA33" s="258"/>
      <c r="EB33" s="258"/>
      <c r="EC33" s="258"/>
      <c r="ED33" s="258"/>
      <c r="EE33" s="258"/>
      <c r="EF33" s="258"/>
      <c r="EG33" s="258"/>
      <c r="EH33" s="258"/>
      <c r="EI33" s="258"/>
      <c r="EJ33" s="258"/>
      <c r="EK33" s="258"/>
      <c r="EL33" s="258"/>
      <c r="EM33" s="258"/>
      <c r="EN33" s="258"/>
      <c r="EO33" s="258"/>
      <c r="EP33" s="258"/>
      <c r="EQ33" s="258"/>
      <c r="ER33" s="258"/>
      <c r="ES33" s="258"/>
      <c r="ET33" s="258"/>
      <c r="EU33" s="258"/>
      <c r="EV33" s="258"/>
      <c r="EW33" s="258"/>
      <c r="EX33" s="258"/>
      <c r="EY33" s="258"/>
      <c r="EZ33" s="258"/>
      <c r="FA33" s="258"/>
      <c r="FB33" s="258"/>
      <c r="FC33" s="258"/>
      <c r="FD33" s="258"/>
      <c r="FE33" s="258"/>
      <c r="FF33" s="258"/>
      <c r="FG33" s="258"/>
      <c r="FH33" s="258"/>
      <c r="FI33" s="258"/>
      <c r="FJ33" s="258"/>
      <c r="FK33" s="258"/>
      <c r="FL33" s="258"/>
      <c r="FM33" s="258"/>
      <c r="FN33" s="258"/>
      <c r="FO33" s="258"/>
    </row>
    <row r="34" spans="2:171" ht="14.25" customHeight="1" thickBot="1" x14ac:dyDescent="0.35">
      <c r="B34" s="95">
        <f t="shared" si="9"/>
        <v>21</v>
      </c>
      <c r="C34" s="96" t="s">
        <v>173</v>
      </c>
      <c r="D34" s="97"/>
      <c r="E34" s="97" t="s">
        <v>41</v>
      </c>
      <c r="F34" s="470">
        <v>3</v>
      </c>
      <c r="G34" s="471">
        <f>G22+G32-G33</f>
        <v>183.40595330676743</v>
      </c>
      <c r="H34" s="446">
        <f>H22+H32-H33</f>
        <v>275.06636433942714</v>
      </c>
      <c r="I34" s="446">
        <f>I22+I32-I33</f>
        <v>9.5875323224194311</v>
      </c>
      <c r="J34" s="446">
        <f>J22+J32-J33</f>
        <v>53.116672899850272</v>
      </c>
      <c r="K34" s="472">
        <f>K22+K32-K33</f>
        <v>13.608622213724175</v>
      </c>
      <c r="L34" s="448">
        <f t="shared" si="1"/>
        <v>534.78514508218848</v>
      </c>
      <c r="M34" s="471">
        <f>M22+M32-M33</f>
        <v>216.8185474414355</v>
      </c>
      <c r="N34" s="446">
        <f>N22+N32-N33</f>
        <v>316.77920522388365</v>
      </c>
      <c r="O34" s="446">
        <f>O22+O32-O33</f>
        <v>13.691976969339855</v>
      </c>
      <c r="P34" s="446">
        <f>P22+P32-P33</f>
        <v>54.744066114426111</v>
      </c>
      <c r="Q34" s="472">
        <f>Q22+Q32-Q33</f>
        <v>14.978100049729624</v>
      </c>
      <c r="R34" s="448">
        <f t="shared" si="2"/>
        <v>617.01189579881475</v>
      </c>
      <c r="S34" s="471">
        <f>S22+S32-S33</f>
        <v>232.44499424990966</v>
      </c>
      <c r="T34" s="446">
        <f>T22+T32-T33</f>
        <v>299.256357475774</v>
      </c>
      <c r="U34" s="446">
        <f>U22+U32-U33</f>
        <v>12.893008650895592</v>
      </c>
      <c r="V34" s="446">
        <f>V22+V32-V33</f>
        <v>46.470757641878535</v>
      </c>
      <c r="W34" s="472">
        <f>W22+W32-W33</f>
        <v>14.452620292940173</v>
      </c>
      <c r="X34" s="448">
        <f t="shared" si="3"/>
        <v>605.51773831139803</v>
      </c>
      <c r="Y34" s="471">
        <f>Y22+Y32-Y33</f>
        <v>194.91570905959099</v>
      </c>
      <c r="Z34" s="446">
        <f>Z22+Z32-Z33</f>
        <v>283.14309681805366</v>
      </c>
      <c r="AA34" s="446">
        <f>AA22+AA32-AA33</f>
        <v>12.202482859026011</v>
      </c>
      <c r="AB34" s="446">
        <f>AB22+AB32-AB33</f>
        <v>39.496984111432916</v>
      </c>
      <c r="AC34" s="472">
        <f>AC22+AC32-AC33</f>
        <v>13.176792649004863</v>
      </c>
      <c r="AD34" s="448">
        <f t="shared" si="4"/>
        <v>542.93506549710844</v>
      </c>
      <c r="AE34" s="471">
        <f>AE22+AE32-AE33</f>
        <v>197.58013293403408</v>
      </c>
      <c r="AF34" s="446">
        <f>AF22+AF32-AF33</f>
        <v>333.93011725589463</v>
      </c>
      <c r="AG34" s="446">
        <f>AG22+AG32-AG33</f>
        <v>12.18271091393078</v>
      </c>
      <c r="AH34" s="446">
        <f>AH22+AH32-AH33</f>
        <v>39.832555688149405</v>
      </c>
      <c r="AI34" s="472">
        <f>AI22+AI32-AI33</f>
        <v>13.11721341318454</v>
      </c>
      <c r="AJ34" s="448">
        <f t="shared" si="5"/>
        <v>596.64273020519352</v>
      </c>
      <c r="AK34" s="471">
        <f>AK22+AK32-AK33</f>
        <v>187.63028167661619</v>
      </c>
      <c r="AL34" s="446">
        <f>AL22+AL32-AL33</f>
        <v>351.57154286382888</v>
      </c>
      <c r="AM34" s="446">
        <f>AM22+AM32-AM33</f>
        <v>12.210195326621101</v>
      </c>
      <c r="AN34" s="446">
        <f>AN22+AN32-AN33</f>
        <v>39.090546902651276</v>
      </c>
      <c r="AO34" s="472">
        <f>AO22+AO32-AO33</f>
        <v>13.053545585511248</v>
      </c>
      <c r="AP34" s="448">
        <f t="shared" si="6"/>
        <v>603.55611235522872</v>
      </c>
      <c r="AQ34" s="471">
        <f>AQ22+AQ32-AQ33</f>
        <v>184.30019773987709</v>
      </c>
      <c r="AR34" s="446">
        <f>AR22+AR32-AR33</f>
        <v>346.79395916348051</v>
      </c>
      <c r="AS34" s="446">
        <f>AS22+AS32-AS33</f>
        <v>12.042452897226863</v>
      </c>
      <c r="AT34" s="446">
        <f>AT22+AT32-AT33</f>
        <v>37.06814442322171</v>
      </c>
      <c r="AU34" s="472">
        <f>AU22+AU32-AU33</f>
        <v>12.890501182984917</v>
      </c>
      <c r="AV34" s="448">
        <f t="shared" si="7"/>
        <v>593.09525540679113</v>
      </c>
      <c r="AW34" s="471">
        <f>AW22+AW32-AW33</f>
        <v>172.01852497923207</v>
      </c>
      <c r="AX34" s="446">
        <f>AX22+AX32-AX33</f>
        <v>300.70376726772031</v>
      </c>
      <c r="AY34" s="446">
        <f>AY22+AY32-AY33</f>
        <v>11.723691671628039</v>
      </c>
      <c r="AZ34" s="446">
        <f>AZ22+AZ32-AZ33</f>
        <v>31.065280444165026</v>
      </c>
      <c r="BA34" s="472">
        <f>BA22+BA32-BA33</f>
        <v>12.581537536525671</v>
      </c>
      <c r="BB34" s="448">
        <f t="shared" si="8"/>
        <v>528.09280189927108</v>
      </c>
      <c r="BC34" s="403"/>
      <c r="BD34" s="141" t="s">
        <v>174</v>
      </c>
      <c r="BE34" s="418"/>
      <c r="BG34" s="43"/>
      <c r="BH34" s="43"/>
      <c r="BJ34" s="95">
        <f t="shared" si="10"/>
        <v>21</v>
      </c>
      <c r="BK34" s="96" t="s">
        <v>173</v>
      </c>
      <c r="BL34" s="97" t="s">
        <v>41</v>
      </c>
      <c r="BM34" s="470">
        <v>3</v>
      </c>
      <c r="BN34" s="473" t="s">
        <v>998</v>
      </c>
      <c r="BO34" s="451" t="s">
        <v>999</v>
      </c>
      <c r="BP34" s="451" t="s">
        <v>1000</v>
      </c>
      <c r="BQ34" s="451" t="s">
        <v>1001</v>
      </c>
      <c r="BR34" s="474" t="s">
        <v>1002</v>
      </c>
      <c r="BS34" s="143" t="s">
        <v>1003</v>
      </c>
      <c r="BX34" s="258"/>
      <c r="BY34" s="258"/>
      <c r="BZ34" s="258"/>
      <c r="CA34" s="258"/>
      <c r="CB34" s="258"/>
      <c r="CC34" s="149"/>
      <c r="CD34" s="258"/>
      <c r="CE34" s="258"/>
      <c r="CF34" s="258"/>
      <c r="CG34" s="258"/>
      <c r="CH34" s="258"/>
      <c r="CI34" s="258"/>
      <c r="CJ34" s="258"/>
      <c r="CK34" s="258"/>
      <c r="CL34" s="258"/>
      <c r="CM34" s="258"/>
      <c r="CN34" s="258"/>
      <c r="CO34" s="258"/>
      <c r="CP34" s="258"/>
      <c r="CQ34" s="258"/>
      <c r="CR34" s="258"/>
      <c r="CS34" s="258"/>
      <c r="CT34" s="258"/>
      <c r="CU34" s="258"/>
      <c r="CV34" s="258"/>
      <c r="CW34" s="258"/>
      <c r="CX34" s="258"/>
      <c r="CY34" s="258"/>
      <c r="CZ34" s="258"/>
      <c r="DA34" s="258"/>
      <c r="DB34" s="258"/>
      <c r="DC34" s="258"/>
      <c r="DD34" s="258"/>
      <c r="DE34" s="258"/>
      <c r="DF34" s="258"/>
      <c r="DG34" s="258"/>
      <c r="DH34" s="258"/>
      <c r="DI34" s="258"/>
      <c r="DJ34" s="258"/>
      <c r="DK34" s="258"/>
      <c r="DL34" s="258"/>
      <c r="DM34" s="258"/>
      <c r="DN34" s="258"/>
      <c r="DO34" s="258"/>
      <c r="DP34" s="258"/>
      <c r="DQ34" s="258"/>
      <c r="DR34" s="258"/>
      <c r="DS34" s="258"/>
      <c r="DU34" s="258"/>
      <c r="DV34" s="258"/>
      <c r="DW34" s="258"/>
      <c r="DX34" s="258"/>
      <c r="DY34" s="258"/>
      <c r="DZ34" s="149"/>
      <c r="EA34" s="258"/>
      <c r="EB34" s="258"/>
      <c r="EC34" s="258"/>
      <c r="ED34" s="258"/>
      <c r="EE34" s="258"/>
      <c r="EF34" s="258"/>
      <c r="EG34" s="258"/>
      <c r="EH34" s="258"/>
      <c r="EI34" s="258"/>
      <c r="EJ34" s="258"/>
      <c r="EK34" s="258"/>
      <c r="EL34" s="258"/>
      <c r="EM34" s="258"/>
      <c r="EN34" s="258"/>
      <c r="EO34" s="258"/>
      <c r="EP34" s="258"/>
      <c r="EQ34" s="258"/>
      <c r="ER34" s="258"/>
      <c r="ES34" s="258"/>
      <c r="ET34" s="258"/>
      <c r="EU34" s="258"/>
      <c r="EV34" s="258"/>
      <c r="EW34" s="258"/>
      <c r="EX34" s="258"/>
      <c r="EY34" s="258"/>
      <c r="EZ34" s="258"/>
      <c r="FA34" s="258"/>
      <c r="FB34" s="258"/>
      <c r="FC34" s="258"/>
      <c r="FD34" s="258"/>
      <c r="FE34" s="258"/>
      <c r="FF34" s="258"/>
      <c r="FG34" s="258"/>
      <c r="FH34" s="258"/>
      <c r="FI34" s="258"/>
      <c r="FJ34" s="258"/>
      <c r="FK34" s="258"/>
      <c r="FL34" s="258"/>
      <c r="FM34" s="258"/>
      <c r="FN34" s="258"/>
      <c r="FO34" s="258"/>
    </row>
    <row r="35" spans="2:171" ht="14.25" customHeight="1" thickBot="1" x14ac:dyDescent="0.35">
      <c r="B35" s="403"/>
      <c r="C35" s="403"/>
      <c r="D35" s="415"/>
      <c r="E35" s="415"/>
      <c r="F35" s="415"/>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6"/>
      <c r="AY35" s="416"/>
      <c r="AZ35" s="416"/>
      <c r="BA35" s="416"/>
      <c r="BB35" s="416"/>
      <c r="BC35" s="403"/>
      <c r="BD35" s="120"/>
      <c r="BE35" s="204"/>
      <c r="BG35" s="43"/>
      <c r="BH35" s="43"/>
      <c r="BJ35" s="403"/>
      <c r="BK35" s="403"/>
      <c r="BL35" s="415"/>
      <c r="BM35" s="415"/>
      <c r="BN35" s="457"/>
      <c r="BO35" s="457"/>
      <c r="BP35" s="457"/>
      <c r="BQ35" s="457"/>
      <c r="BR35" s="457"/>
      <c r="BS35" s="457"/>
      <c r="BX35" s="258"/>
      <c r="BY35" s="258"/>
      <c r="BZ35" s="258"/>
      <c r="CA35" s="258"/>
      <c r="CB35" s="258"/>
      <c r="CC35" s="149"/>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U35" s="258"/>
      <c r="DV35" s="258"/>
      <c r="DW35" s="258"/>
      <c r="DX35" s="258"/>
      <c r="DY35" s="258"/>
      <c r="DZ35" s="149"/>
      <c r="EA35" s="258"/>
      <c r="EB35" s="258"/>
      <c r="EC35" s="258"/>
      <c r="ED35" s="258"/>
      <c r="EE35" s="258"/>
      <c r="EF35" s="258"/>
      <c r="EG35" s="258"/>
      <c r="EH35" s="258"/>
      <c r="EI35" s="258"/>
      <c r="EJ35" s="258"/>
      <c r="EK35" s="258"/>
      <c r="EL35" s="258"/>
      <c r="EM35" s="258"/>
      <c r="EN35" s="258"/>
      <c r="EO35" s="258"/>
      <c r="EP35" s="258"/>
      <c r="EQ35" s="258"/>
      <c r="ER35" s="258"/>
      <c r="ES35" s="258"/>
      <c r="ET35" s="258"/>
      <c r="EU35" s="258"/>
      <c r="EV35" s="258"/>
      <c r="EW35" s="258"/>
      <c r="EX35" s="258"/>
      <c r="EY35" s="258"/>
      <c r="EZ35" s="258"/>
      <c r="FA35" s="258"/>
      <c r="FB35" s="258"/>
      <c r="FC35" s="258"/>
      <c r="FD35" s="258"/>
      <c r="FE35" s="258"/>
      <c r="FF35" s="258"/>
      <c r="FG35" s="258"/>
      <c r="FH35" s="258"/>
      <c r="FI35" s="258"/>
      <c r="FJ35" s="258"/>
      <c r="FK35" s="258"/>
      <c r="FL35" s="258"/>
      <c r="FM35" s="258"/>
      <c r="FN35" s="258"/>
      <c r="FO35" s="258"/>
    </row>
    <row r="36" spans="2:171" ht="15.75" thickBot="1" x14ac:dyDescent="0.35">
      <c r="B36" s="40" t="s">
        <v>180</v>
      </c>
      <c r="C36" s="41" t="s">
        <v>1004</v>
      </c>
      <c r="D36" s="458"/>
      <c r="E36" s="404"/>
      <c r="F36" s="40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4"/>
      <c r="AS36" s="454"/>
      <c r="AT36" s="454"/>
      <c r="AU36" s="454"/>
      <c r="AV36" s="454"/>
      <c r="AW36" s="454"/>
      <c r="AX36" s="454"/>
      <c r="AY36" s="454"/>
      <c r="AZ36" s="454"/>
      <c r="BA36" s="454"/>
      <c r="BB36" s="454"/>
      <c r="BC36" s="403"/>
      <c r="BD36" s="115"/>
      <c r="BE36" s="204"/>
      <c r="BG36" s="43"/>
      <c r="BH36" s="43"/>
      <c r="BJ36" s="40" t="s">
        <v>180</v>
      </c>
      <c r="BK36" s="41" t="s">
        <v>1004</v>
      </c>
      <c r="BL36" s="404"/>
      <c r="BM36" s="404"/>
      <c r="BN36" s="455"/>
      <c r="BO36" s="455"/>
      <c r="BP36" s="455"/>
      <c r="BQ36" s="455"/>
      <c r="BR36" s="455"/>
      <c r="BS36" s="455"/>
      <c r="BX36" s="258"/>
      <c r="BY36" s="258"/>
      <c r="BZ36" s="258"/>
      <c r="CA36" s="258"/>
      <c r="CB36" s="258"/>
      <c r="CC36" s="149"/>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E36" s="258"/>
      <c r="DF36" s="258"/>
      <c r="DG36" s="258"/>
      <c r="DH36" s="258"/>
      <c r="DI36" s="258"/>
      <c r="DJ36" s="258"/>
      <c r="DK36" s="258"/>
      <c r="DL36" s="258"/>
      <c r="DM36" s="258"/>
      <c r="DN36" s="258"/>
      <c r="DO36" s="258"/>
      <c r="DP36" s="258"/>
      <c r="DQ36" s="258"/>
      <c r="DR36" s="258"/>
      <c r="DS36" s="258"/>
      <c r="DU36" s="258"/>
      <c r="DV36" s="258"/>
      <c r="DW36" s="258"/>
      <c r="DX36" s="258"/>
      <c r="DY36" s="258"/>
      <c r="DZ36" s="149"/>
      <c r="EA36" s="258"/>
      <c r="EB36" s="258"/>
      <c r="EC36" s="258"/>
      <c r="ED36" s="258"/>
      <c r="EE36" s="258"/>
      <c r="EF36" s="258"/>
      <c r="EG36" s="258"/>
      <c r="EH36" s="258"/>
      <c r="EI36" s="258"/>
      <c r="EJ36" s="258"/>
      <c r="EK36" s="258"/>
      <c r="EL36" s="258"/>
      <c r="EM36" s="258"/>
      <c r="EN36" s="258"/>
      <c r="EO36" s="258"/>
      <c r="EP36" s="258"/>
      <c r="EQ36" s="258"/>
      <c r="ER36" s="258"/>
      <c r="ES36" s="258"/>
      <c r="ET36" s="258"/>
      <c r="EU36" s="258"/>
      <c r="EV36" s="258"/>
      <c r="EW36" s="258"/>
      <c r="EX36" s="258"/>
      <c r="EY36" s="258"/>
      <c r="EZ36" s="258"/>
      <c r="FA36" s="258"/>
      <c r="FB36" s="258"/>
      <c r="FC36" s="258"/>
      <c r="FD36" s="258"/>
      <c r="FE36" s="258"/>
      <c r="FF36" s="258"/>
      <c r="FG36" s="258"/>
      <c r="FH36" s="258"/>
      <c r="FI36" s="258"/>
      <c r="FJ36" s="258"/>
      <c r="FK36" s="258"/>
      <c r="FL36" s="258"/>
      <c r="FM36" s="258"/>
      <c r="FN36" s="258"/>
      <c r="FO36" s="258"/>
    </row>
    <row r="37" spans="2:171" ht="14.25" customHeight="1" x14ac:dyDescent="0.3">
      <c r="B37" s="44">
        <f>+B34+1</f>
        <v>22</v>
      </c>
      <c r="C37" s="45" t="s">
        <v>182</v>
      </c>
      <c r="D37" s="46"/>
      <c r="E37" s="46" t="s">
        <v>41</v>
      </c>
      <c r="F37" s="47">
        <v>3</v>
      </c>
      <c r="G37" s="422">
        <v>2.9996197980657056</v>
      </c>
      <c r="H37" s="423">
        <v>5.8954465235339821</v>
      </c>
      <c r="I37" s="423">
        <v>1.7298845432904875E-2</v>
      </c>
      <c r="J37" s="423">
        <v>1.5153788599224671</v>
      </c>
      <c r="K37" s="423">
        <v>1.0863674931864262</v>
      </c>
      <c r="L37" s="475">
        <f>SUM(G37:K37)</f>
        <v>11.514111520141485</v>
      </c>
      <c r="M37" s="422">
        <v>3.0422670845514412</v>
      </c>
      <c r="N37" s="423">
        <v>5.9792654118519666</v>
      </c>
      <c r="O37" s="423">
        <v>1.7544792875152489E-2</v>
      </c>
      <c r="P37" s="423">
        <v>1.536923855863358</v>
      </c>
      <c r="Q37" s="423">
        <v>1.1018129925595761</v>
      </c>
      <c r="R37" s="475">
        <f>SUM(M37:Q37)</f>
        <v>11.677814137701496</v>
      </c>
      <c r="S37" s="422">
        <v>4.9011770825312775</v>
      </c>
      <c r="T37" s="423">
        <v>9.6327632625528192</v>
      </c>
      <c r="U37" s="423">
        <v>2.8265150418288799E-2</v>
      </c>
      <c r="V37" s="423">
        <v>2.4760271766420985</v>
      </c>
      <c r="W37" s="423">
        <v>1.7750514462685363</v>
      </c>
      <c r="X37" s="475">
        <f>SUM(S37:W37)</f>
        <v>18.813284118413023</v>
      </c>
      <c r="Y37" s="422">
        <v>4.6895079616559725</v>
      </c>
      <c r="Z37" s="423">
        <v>9.2167492118359604</v>
      </c>
      <c r="AA37" s="423">
        <v>2.7044451912664212E-2</v>
      </c>
      <c r="AB37" s="423">
        <v>2.3690939875493853</v>
      </c>
      <c r="AC37" s="423">
        <v>1.6983915801153122</v>
      </c>
      <c r="AD37" s="475">
        <f>SUM(Y37:AC37)</f>
        <v>18.000787193069296</v>
      </c>
      <c r="AE37" s="422">
        <v>4.6465769013862657</v>
      </c>
      <c r="AF37" s="423">
        <v>9.1323725951121055</v>
      </c>
      <c r="AG37" s="423">
        <v>2.6796867943404065E-2</v>
      </c>
      <c r="AH37" s="423">
        <v>2.3474056318421956</v>
      </c>
      <c r="AI37" s="423">
        <v>1.6828433068457753</v>
      </c>
      <c r="AJ37" s="475">
        <f>SUM(AE37:AI37)</f>
        <v>17.835995303129746</v>
      </c>
      <c r="AK37" s="422">
        <v>4.6025192434213915</v>
      </c>
      <c r="AL37" s="423">
        <v>9.0457817656171304</v>
      </c>
      <c r="AM37" s="423">
        <v>2.6542786870942286E-2</v>
      </c>
      <c r="AN37" s="423">
        <v>2.325148129894544</v>
      </c>
      <c r="AO37" s="423">
        <v>1.6668870154951756</v>
      </c>
      <c r="AP37" s="475">
        <f>SUM(AK37:AO37)</f>
        <v>17.666878941299185</v>
      </c>
      <c r="AQ37" s="422">
        <v>4.5593896206515279</v>
      </c>
      <c r="AR37" s="423">
        <v>8.9610148945677075</v>
      </c>
      <c r="AS37" s="423">
        <v>2.6294057789224508E-2</v>
      </c>
      <c r="AT37" s="423">
        <v>2.3033594623360667</v>
      </c>
      <c r="AU37" s="423">
        <v>1.651266829163299</v>
      </c>
      <c r="AV37" s="475">
        <f>SUM(AQ37:AU37)</f>
        <v>17.501324864507826</v>
      </c>
      <c r="AW37" s="422">
        <v>4.5184256090377639</v>
      </c>
      <c r="AX37" s="423">
        <v>8.8805043111884068</v>
      </c>
      <c r="AY37" s="423">
        <v>2.6057817814519973E-2</v>
      </c>
      <c r="AZ37" s="423">
        <v>2.2826648405519498</v>
      </c>
      <c r="BA37" s="423">
        <v>1.6364309587518544</v>
      </c>
      <c r="BB37" s="475">
        <f>SUM(AW37:BA37)</f>
        <v>17.344083537344495</v>
      </c>
      <c r="BC37" s="403"/>
      <c r="BD37" s="90"/>
      <c r="BE37" s="428"/>
      <c r="BG37" s="43">
        <f xml:space="preserve"> IF( SUM( BX37:DR37 ) = 0, 0, $BX$5 )</f>
        <v>0</v>
      </c>
      <c r="BH37" s="43"/>
      <c r="BJ37" s="44">
        <f>+BJ34+1</f>
        <v>22</v>
      </c>
      <c r="BK37" s="45" t="s">
        <v>182</v>
      </c>
      <c r="BL37" s="46" t="s">
        <v>41</v>
      </c>
      <c r="BM37" s="47">
        <v>3</v>
      </c>
      <c r="BN37" s="55" t="s">
        <v>1005</v>
      </c>
      <c r="BO37" s="56" t="s">
        <v>1006</v>
      </c>
      <c r="BP37" s="56" t="s">
        <v>1007</v>
      </c>
      <c r="BQ37" s="118" t="s">
        <v>1008</v>
      </c>
      <c r="BR37" s="118" t="s">
        <v>1009</v>
      </c>
      <c r="BS37" s="476" t="s">
        <v>1010</v>
      </c>
      <c r="BX37" s="61"/>
      <c r="BY37" s="61"/>
      <c r="BZ37" s="61"/>
      <c r="CA37" s="61"/>
      <c r="CB37" s="61"/>
      <c r="CC37" s="149"/>
      <c r="CD37" s="61"/>
      <c r="CE37" s="61"/>
      <c r="CF37" s="61"/>
      <c r="CG37" s="61"/>
      <c r="CH37" s="61"/>
      <c r="CI37" s="258"/>
      <c r="CJ37" s="61"/>
      <c r="CK37" s="61"/>
      <c r="CL37" s="61"/>
      <c r="CM37" s="61"/>
      <c r="CN37" s="61"/>
      <c r="CO37" s="258"/>
      <c r="CP37" s="61"/>
      <c r="CQ37" s="61"/>
      <c r="CR37" s="61"/>
      <c r="CS37" s="61"/>
      <c r="CT37" s="61"/>
      <c r="CU37" s="258"/>
      <c r="CV37" s="61"/>
      <c r="CW37" s="61"/>
      <c r="CX37" s="61"/>
      <c r="CY37" s="61"/>
      <c r="CZ37" s="61"/>
      <c r="DA37" s="258"/>
      <c r="DB37" s="61"/>
      <c r="DC37" s="61"/>
      <c r="DD37" s="61"/>
      <c r="DE37" s="61"/>
      <c r="DF37" s="61"/>
      <c r="DG37" s="258"/>
      <c r="DH37" s="61"/>
      <c r="DI37" s="61"/>
      <c r="DJ37" s="61"/>
      <c r="DK37" s="61"/>
      <c r="DL37" s="61"/>
      <c r="DM37" s="258"/>
      <c r="DN37" s="61"/>
      <c r="DO37" s="61"/>
      <c r="DP37" s="61"/>
      <c r="DQ37" s="61"/>
      <c r="DR37" s="61"/>
      <c r="DS37" s="258"/>
      <c r="DT37" s="124"/>
      <c r="DU37" s="258"/>
      <c r="DV37" s="258"/>
      <c r="DW37" s="258"/>
      <c r="DX37" s="258"/>
      <c r="DY37" s="258"/>
      <c r="DZ37" s="149"/>
      <c r="EA37" s="258"/>
      <c r="EB37" s="258"/>
      <c r="EC37" s="258"/>
      <c r="ED37" s="258"/>
      <c r="EE37" s="258"/>
      <c r="EF37" s="258"/>
      <c r="EG37" s="258"/>
      <c r="EH37" s="258"/>
      <c r="EI37" s="258"/>
      <c r="EJ37" s="258"/>
      <c r="EK37" s="258"/>
      <c r="EL37" s="258"/>
      <c r="EM37" s="258"/>
      <c r="EN37" s="258"/>
      <c r="EO37" s="258"/>
      <c r="EP37" s="258"/>
      <c r="EQ37" s="258"/>
      <c r="ER37" s="258"/>
      <c r="ES37" s="258"/>
      <c r="ET37" s="258"/>
      <c r="EU37" s="258"/>
      <c r="EV37" s="258"/>
      <c r="EW37" s="258"/>
      <c r="EX37" s="258"/>
      <c r="EY37" s="258"/>
      <c r="EZ37" s="258"/>
      <c r="FA37" s="258"/>
      <c r="FB37" s="258"/>
      <c r="FC37" s="258"/>
      <c r="FD37" s="258"/>
      <c r="FE37" s="258"/>
      <c r="FF37" s="258"/>
      <c r="FG37" s="258"/>
      <c r="FH37" s="258"/>
      <c r="FI37" s="258"/>
      <c r="FJ37" s="258"/>
      <c r="FK37" s="258"/>
      <c r="FL37" s="258"/>
      <c r="FM37" s="258"/>
      <c r="FN37" s="258"/>
      <c r="FO37" s="258"/>
    </row>
    <row r="38" spans="2:171" ht="14.25" customHeight="1" x14ac:dyDescent="0.3">
      <c r="B38" s="62">
        <f>+B37+1</f>
        <v>23</v>
      </c>
      <c r="C38" s="63" t="s">
        <v>188</v>
      </c>
      <c r="D38" s="64"/>
      <c r="E38" s="64" t="s">
        <v>41</v>
      </c>
      <c r="F38" s="65">
        <v>3</v>
      </c>
      <c r="G38" s="442">
        <v>0</v>
      </c>
      <c r="H38" s="430">
        <v>0</v>
      </c>
      <c r="I38" s="430">
        <v>0</v>
      </c>
      <c r="J38" s="430">
        <v>0</v>
      </c>
      <c r="K38" s="430">
        <v>0</v>
      </c>
      <c r="L38" s="477">
        <f>SUM(G38:K38)</f>
        <v>0</v>
      </c>
      <c r="M38" s="430">
        <v>0</v>
      </c>
      <c r="N38" s="430">
        <v>0</v>
      </c>
      <c r="O38" s="430">
        <v>0</v>
      </c>
      <c r="P38" s="430">
        <v>0</v>
      </c>
      <c r="Q38" s="430">
        <v>0</v>
      </c>
      <c r="R38" s="477">
        <f>SUM(M38:Q38)</f>
        <v>0</v>
      </c>
      <c r="S38" s="430">
        <v>0</v>
      </c>
      <c r="T38" s="430">
        <v>0</v>
      </c>
      <c r="U38" s="430">
        <v>0</v>
      </c>
      <c r="V38" s="430">
        <v>0</v>
      </c>
      <c r="W38" s="430">
        <v>0</v>
      </c>
      <c r="X38" s="477">
        <f>SUM(S38:W38)</f>
        <v>0</v>
      </c>
      <c r="Y38" s="430">
        <v>0</v>
      </c>
      <c r="Z38" s="430">
        <v>0</v>
      </c>
      <c r="AA38" s="430">
        <v>0</v>
      </c>
      <c r="AB38" s="430">
        <v>0</v>
      </c>
      <c r="AC38" s="430">
        <v>0</v>
      </c>
      <c r="AD38" s="477">
        <f>SUM(Y38:AC38)</f>
        <v>0</v>
      </c>
      <c r="AE38" s="430">
        <v>0</v>
      </c>
      <c r="AF38" s="430">
        <v>0</v>
      </c>
      <c r="AG38" s="430">
        <v>0</v>
      </c>
      <c r="AH38" s="430">
        <v>0</v>
      </c>
      <c r="AI38" s="430">
        <v>0</v>
      </c>
      <c r="AJ38" s="477">
        <f>SUM(AE38:AI38)</f>
        <v>0</v>
      </c>
      <c r="AK38" s="430">
        <v>0</v>
      </c>
      <c r="AL38" s="430">
        <v>0</v>
      </c>
      <c r="AM38" s="430">
        <v>0</v>
      </c>
      <c r="AN38" s="430">
        <v>0</v>
      </c>
      <c r="AO38" s="430">
        <v>0</v>
      </c>
      <c r="AP38" s="477">
        <f>SUM(AK38:AO38)</f>
        <v>0</v>
      </c>
      <c r="AQ38" s="430">
        <v>0</v>
      </c>
      <c r="AR38" s="430">
        <v>0</v>
      </c>
      <c r="AS38" s="430">
        <v>0</v>
      </c>
      <c r="AT38" s="430">
        <v>0</v>
      </c>
      <c r="AU38" s="430">
        <v>0</v>
      </c>
      <c r="AV38" s="477">
        <f>SUM(AQ38:AU38)</f>
        <v>0</v>
      </c>
      <c r="AW38" s="430">
        <v>0</v>
      </c>
      <c r="AX38" s="430">
        <v>0</v>
      </c>
      <c r="AY38" s="430">
        <v>0</v>
      </c>
      <c r="AZ38" s="430">
        <v>0</v>
      </c>
      <c r="BA38" s="430">
        <v>0</v>
      </c>
      <c r="BB38" s="477">
        <f>SUM(AW38:BA38)</f>
        <v>0</v>
      </c>
      <c r="BC38" s="403"/>
      <c r="BD38" s="91"/>
      <c r="BE38" s="409"/>
      <c r="BG38" s="43">
        <f xml:space="preserve"> IF( SUM( BX38:DR38 ) = 0, 0, $BX$5 )</f>
        <v>0</v>
      </c>
      <c r="BH38" s="43"/>
      <c r="BJ38" s="62">
        <f>+BJ37+1</f>
        <v>23</v>
      </c>
      <c r="BK38" s="63" t="s">
        <v>188</v>
      </c>
      <c r="BL38" s="64" t="s">
        <v>41</v>
      </c>
      <c r="BM38" s="65">
        <v>3</v>
      </c>
      <c r="BN38" s="72" t="s">
        <v>1011</v>
      </c>
      <c r="BO38" s="73" t="s">
        <v>1012</v>
      </c>
      <c r="BP38" s="73" t="s">
        <v>1013</v>
      </c>
      <c r="BQ38" s="433" t="s">
        <v>1014</v>
      </c>
      <c r="BR38" s="433" t="s">
        <v>1015</v>
      </c>
      <c r="BS38" s="478" t="s">
        <v>1016</v>
      </c>
      <c r="BX38" s="61"/>
      <c r="BY38" s="61"/>
      <c r="BZ38" s="61"/>
      <c r="CA38" s="61"/>
      <c r="CB38" s="61"/>
      <c r="CC38" s="149"/>
      <c r="CD38" s="61"/>
      <c r="CE38" s="61"/>
      <c r="CF38" s="61"/>
      <c r="CG38" s="61"/>
      <c r="CH38" s="61"/>
      <c r="CI38" s="258"/>
      <c r="CJ38" s="61"/>
      <c r="CK38" s="61"/>
      <c r="CL38" s="61"/>
      <c r="CM38" s="61"/>
      <c r="CN38" s="61"/>
      <c r="CO38" s="258"/>
      <c r="CP38" s="61"/>
      <c r="CQ38" s="61"/>
      <c r="CR38" s="61"/>
      <c r="CS38" s="61"/>
      <c r="CT38" s="61"/>
      <c r="CU38" s="258"/>
      <c r="CV38" s="61"/>
      <c r="CW38" s="61"/>
      <c r="CX38" s="61"/>
      <c r="CY38" s="61"/>
      <c r="CZ38" s="61"/>
      <c r="DA38" s="258"/>
      <c r="DB38" s="61"/>
      <c r="DC38" s="61"/>
      <c r="DD38" s="61"/>
      <c r="DE38" s="61"/>
      <c r="DF38" s="61"/>
      <c r="DG38" s="258"/>
      <c r="DH38" s="61"/>
      <c r="DI38" s="61"/>
      <c r="DJ38" s="61"/>
      <c r="DK38" s="61"/>
      <c r="DL38" s="61"/>
      <c r="DM38" s="258"/>
      <c r="DN38" s="61"/>
      <c r="DO38" s="61"/>
      <c r="DP38" s="61"/>
      <c r="DQ38" s="61"/>
      <c r="DR38" s="61"/>
      <c r="DS38" s="258"/>
      <c r="DT38" s="124"/>
      <c r="DU38" s="258"/>
      <c r="DV38" s="258"/>
      <c r="DW38" s="258"/>
      <c r="DX38" s="258"/>
      <c r="DY38" s="258"/>
      <c r="DZ38" s="149"/>
      <c r="EA38" s="258"/>
      <c r="EB38" s="258"/>
      <c r="EC38" s="258"/>
      <c r="ED38" s="258"/>
      <c r="EE38" s="258"/>
      <c r="EF38" s="258"/>
      <c r="EG38" s="258"/>
      <c r="EH38" s="258"/>
      <c r="EI38" s="258"/>
      <c r="EJ38" s="258"/>
      <c r="EK38" s="258"/>
      <c r="EL38" s="258"/>
      <c r="EM38" s="258"/>
      <c r="EN38" s="258"/>
      <c r="EO38" s="258"/>
      <c r="EP38" s="258"/>
      <c r="EQ38" s="258"/>
      <c r="ER38" s="258"/>
      <c r="ES38" s="258"/>
      <c r="ET38" s="258"/>
      <c r="EU38" s="258"/>
      <c r="EV38" s="258"/>
      <c r="EW38" s="258"/>
      <c r="EX38" s="258"/>
      <c r="EY38" s="258"/>
      <c r="EZ38" s="258"/>
      <c r="FA38" s="258"/>
      <c r="FB38" s="258"/>
      <c r="FC38" s="258"/>
      <c r="FD38" s="258"/>
      <c r="FE38" s="258"/>
      <c r="FF38" s="258"/>
      <c r="FG38" s="258"/>
      <c r="FH38" s="258"/>
      <c r="FI38" s="258"/>
      <c r="FJ38" s="258"/>
      <c r="FK38" s="258"/>
      <c r="FL38" s="258"/>
      <c r="FM38" s="258"/>
      <c r="FN38" s="258"/>
      <c r="FO38" s="258"/>
    </row>
    <row r="39" spans="2:171" ht="14.25" customHeight="1" thickBot="1" x14ac:dyDescent="0.35">
      <c r="B39" s="95">
        <f>+B38+1</f>
        <v>24</v>
      </c>
      <c r="C39" s="96" t="s">
        <v>194</v>
      </c>
      <c r="D39" s="97"/>
      <c r="E39" s="97" t="s">
        <v>41</v>
      </c>
      <c r="F39" s="98">
        <v>3</v>
      </c>
      <c r="G39" s="479">
        <f>G34+G37+G38</f>
        <v>186.40557310483314</v>
      </c>
      <c r="H39" s="480">
        <f>H34+H37+H38</f>
        <v>280.9618108629611</v>
      </c>
      <c r="I39" s="480">
        <f>I34+I37+I38</f>
        <v>9.6048311678523355</v>
      </c>
      <c r="J39" s="481">
        <f>J34+J37+J38</f>
        <v>54.632051759772736</v>
      </c>
      <c r="K39" s="481">
        <f>K34+K37+K38</f>
        <v>14.694989706910601</v>
      </c>
      <c r="L39" s="482">
        <f>SUM(G39:K39)</f>
        <v>546.29925660232993</v>
      </c>
      <c r="M39" s="479">
        <f>M34+M37+M38</f>
        <v>219.86081452598694</v>
      </c>
      <c r="N39" s="480">
        <f>N34+N37+N38</f>
        <v>322.75847063573559</v>
      </c>
      <c r="O39" s="480">
        <f>O34+O37+O38</f>
        <v>13.709521762215008</v>
      </c>
      <c r="P39" s="481">
        <f>P34+P37+P38</f>
        <v>56.280989970289468</v>
      </c>
      <c r="Q39" s="481">
        <f>Q34+Q37+Q38</f>
        <v>16.079913042289199</v>
      </c>
      <c r="R39" s="482">
        <f>SUM(M39:Q39)</f>
        <v>628.68970993651612</v>
      </c>
      <c r="S39" s="479">
        <f>S34+S37+S38</f>
        <v>237.34617133244095</v>
      </c>
      <c r="T39" s="480">
        <f>T34+T37+T38</f>
        <v>308.88912073832682</v>
      </c>
      <c r="U39" s="480">
        <f>U34+U37+U38</f>
        <v>12.92127380131388</v>
      </c>
      <c r="V39" s="481">
        <f>V34+V37+V38</f>
        <v>48.946784818520634</v>
      </c>
      <c r="W39" s="481">
        <f>W34+W37+W38</f>
        <v>16.227671739208709</v>
      </c>
      <c r="X39" s="482">
        <f>SUM(S39:W39)</f>
        <v>624.33102242981101</v>
      </c>
      <c r="Y39" s="479">
        <f>Y34+Y37+Y38</f>
        <v>199.60521702124697</v>
      </c>
      <c r="Z39" s="480">
        <f>Z34+Z37+Z38</f>
        <v>292.35984602988964</v>
      </c>
      <c r="AA39" s="480">
        <f>AA34+AA37+AA38</f>
        <v>12.229527310938675</v>
      </c>
      <c r="AB39" s="481">
        <f>AB34+AB37+AB38</f>
        <v>41.8660780989823</v>
      </c>
      <c r="AC39" s="481">
        <f>AC34+AC37+AC38</f>
        <v>14.875184229120176</v>
      </c>
      <c r="AD39" s="482">
        <f>SUM(Y39:AC39)</f>
        <v>560.93585269017774</v>
      </c>
      <c r="AE39" s="479">
        <f>AE34+AE37+AE38</f>
        <v>202.22670983542034</v>
      </c>
      <c r="AF39" s="480">
        <f>AF34+AF37+AF38</f>
        <v>343.06248985100672</v>
      </c>
      <c r="AG39" s="480">
        <f>AG34+AG37+AG38</f>
        <v>12.209507781874184</v>
      </c>
      <c r="AH39" s="481">
        <f>AH34+AH37+AH38</f>
        <v>42.179961319991598</v>
      </c>
      <c r="AI39" s="481">
        <f>AI34+AI37+AI38</f>
        <v>14.800056720030316</v>
      </c>
      <c r="AJ39" s="482">
        <f>SUM(AE39:AI39)</f>
        <v>614.47872550832312</v>
      </c>
      <c r="AK39" s="479">
        <f>AK34+AK37+AK38</f>
        <v>192.23280092003759</v>
      </c>
      <c r="AL39" s="480">
        <f>AL34+AL37+AL38</f>
        <v>360.61732462944599</v>
      </c>
      <c r="AM39" s="480">
        <f>AM34+AM37+AM38</f>
        <v>12.236738113492043</v>
      </c>
      <c r="AN39" s="481">
        <f>AN34+AN37+AN38</f>
        <v>41.41569503254582</v>
      </c>
      <c r="AO39" s="481">
        <f>AO34+AO37+AO38</f>
        <v>14.720432601006424</v>
      </c>
      <c r="AP39" s="482">
        <f>SUM(AK39:AO39)</f>
        <v>621.22299129652788</v>
      </c>
      <c r="AQ39" s="479">
        <f>AQ34+AQ37+AQ38</f>
        <v>188.85958736052862</v>
      </c>
      <c r="AR39" s="480">
        <f>AR34+AR37+AR38</f>
        <v>355.75497405804822</v>
      </c>
      <c r="AS39" s="480">
        <f>AS34+AS37+AS38</f>
        <v>12.068746955016087</v>
      </c>
      <c r="AT39" s="481">
        <f>AT34+AT37+AT38</f>
        <v>39.371503885557779</v>
      </c>
      <c r="AU39" s="481">
        <f>AU34+AU37+AU38</f>
        <v>14.541768012148216</v>
      </c>
      <c r="AV39" s="482">
        <f>SUM(AQ39:AU39)</f>
        <v>610.59658027129888</v>
      </c>
      <c r="AW39" s="479">
        <f>AW34+AW37+AW38</f>
        <v>176.53695058826983</v>
      </c>
      <c r="AX39" s="480">
        <f>AX34+AX37+AX38</f>
        <v>309.58427157890873</v>
      </c>
      <c r="AY39" s="480">
        <f>AY34+AY37+AY38</f>
        <v>11.749749489442559</v>
      </c>
      <c r="AZ39" s="481">
        <f>AZ34+AZ37+AZ38</f>
        <v>33.347945284716978</v>
      </c>
      <c r="BA39" s="481">
        <f>BA34+BA37+BA38</f>
        <v>14.217968495277525</v>
      </c>
      <c r="BB39" s="482">
        <f>SUM(AW39:BA39)</f>
        <v>545.43688543661563</v>
      </c>
      <c r="BC39" s="403"/>
      <c r="BD39" s="141" t="s">
        <v>195</v>
      </c>
      <c r="BE39" s="418"/>
      <c r="BG39" s="43"/>
      <c r="BH39" s="43"/>
      <c r="BJ39" s="95">
        <f>+BJ38+1</f>
        <v>24</v>
      </c>
      <c r="BK39" s="96" t="s">
        <v>194</v>
      </c>
      <c r="BL39" s="97" t="s">
        <v>41</v>
      </c>
      <c r="BM39" s="98">
        <v>3</v>
      </c>
      <c r="BN39" s="106" t="s">
        <v>1017</v>
      </c>
      <c r="BO39" s="108" t="s">
        <v>1018</v>
      </c>
      <c r="BP39" s="108" t="s">
        <v>1019</v>
      </c>
      <c r="BQ39" s="109" t="s">
        <v>1020</v>
      </c>
      <c r="BR39" s="109" t="s">
        <v>1021</v>
      </c>
      <c r="BS39" s="483" t="s">
        <v>1022</v>
      </c>
      <c r="BX39" s="258"/>
      <c r="BY39" s="258"/>
      <c r="BZ39" s="258"/>
      <c r="CA39" s="258"/>
      <c r="CB39" s="258"/>
      <c r="CC39" s="149"/>
      <c r="CD39" s="258"/>
      <c r="CE39" s="258"/>
      <c r="CF39" s="258"/>
      <c r="CG39" s="258"/>
      <c r="CH39" s="258"/>
      <c r="CI39" s="258"/>
      <c r="CJ39" s="258"/>
      <c r="CK39" s="258"/>
      <c r="CL39" s="258"/>
      <c r="CM39" s="258"/>
      <c r="CN39" s="258"/>
      <c r="CO39" s="258"/>
      <c r="CP39" s="258"/>
      <c r="CQ39" s="258"/>
      <c r="CR39" s="258"/>
      <c r="CS39" s="258"/>
      <c r="CT39" s="258"/>
      <c r="CU39" s="258"/>
      <c r="CV39" s="258"/>
      <c r="CW39" s="258"/>
      <c r="CX39" s="258"/>
      <c r="CY39" s="258"/>
      <c r="CZ39" s="258"/>
      <c r="DA39" s="258"/>
      <c r="DB39" s="258"/>
      <c r="DC39" s="258"/>
      <c r="DD39" s="258"/>
      <c r="DE39" s="258"/>
      <c r="DF39" s="258"/>
      <c r="DG39" s="258"/>
      <c r="DH39" s="258"/>
      <c r="DI39" s="258"/>
      <c r="DJ39" s="258"/>
      <c r="DK39" s="258"/>
      <c r="DL39" s="258"/>
      <c r="DM39" s="258"/>
      <c r="DN39" s="258"/>
      <c r="DO39" s="258"/>
      <c r="DP39" s="258"/>
      <c r="DQ39" s="258"/>
      <c r="DR39" s="258"/>
      <c r="DS39" s="258"/>
      <c r="DT39" s="124"/>
      <c r="DU39" s="258"/>
      <c r="DV39" s="258"/>
      <c r="DW39" s="258"/>
      <c r="DX39" s="258"/>
      <c r="DY39" s="258"/>
      <c r="DZ39" s="149"/>
      <c r="EA39" s="258"/>
      <c r="EB39" s="258"/>
      <c r="EC39" s="258"/>
      <c r="ED39" s="258"/>
      <c r="EE39" s="258"/>
      <c r="EF39" s="258"/>
      <c r="EG39" s="258"/>
      <c r="EH39" s="258"/>
      <c r="EI39" s="258"/>
      <c r="EJ39" s="258"/>
      <c r="EK39" s="258"/>
      <c r="EL39" s="258"/>
      <c r="EM39" s="258"/>
      <c r="EN39" s="258"/>
      <c r="EO39" s="258"/>
      <c r="EP39" s="258"/>
      <c r="EQ39" s="258"/>
      <c r="ER39" s="258"/>
      <c r="ES39" s="258"/>
      <c r="ET39" s="258"/>
      <c r="EU39" s="258"/>
      <c r="EV39" s="258"/>
      <c r="EW39" s="258"/>
      <c r="EX39" s="258"/>
      <c r="EY39" s="258"/>
      <c r="EZ39" s="258"/>
      <c r="FA39" s="258"/>
      <c r="FB39" s="258"/>
      <c r="FC39" s="258"/>
      <c r="FD39" s="258"/>
      <c r="FE39" s="258"/>
      <c r="FF39" s="258"/>
      <c r="FG39" s="258"/>
      <c r="FH39" s="258"/>
      <c r="FI39" s="258"/>
      <c r="FJ39" s="258"/>
      <c r="FK39" s="258"/>
      <c r="FL39" s="258"/>
      <c r="FM39" s="258"/>
      <c r="FN39" s="258"/>
      <c r="FO39" s="258"/>
    </row>
    <row r="40" spans="2:171" ht="14.25" customHeight="1" thickBot="1" x14ac:dyDescent="0.35">
      <c r="B40" s="484"/>
      <c r="C40" s="485"/>
      <c r="D40" s="415"/>
      <c r="E40" s="415"/>
      <c r="F40" s="415"/>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416"/>
      <c r="BC40" s="403"/>
      <c r="BD40" s="120"/>
      <c r="BE40" s="204"/>
      <c r="BG40" s="43"/>
      <c r="BH40" s="43"/>
      <c r="BJ40" s="484"/>
      <c r="BK40" s="485"/>
      <c r="BL40" s="415"/>
      <c r="BM40" s="415"/>
      <c r="BN40" s="416"/>
      <c r="BO40" s="416"/>
      <c r="BP40" s="416"/>
      <c r="BQ40" s="416"/>
      <c r="BR40" s="416"/>
      <c r="BS40" s="416"/>
      <c r="BX40" s="258"/>
      <c r="BY40" s="258"/>
      <c r="BZ40" s="258"/>
      <c r="CA40" s="258"/>
      <c r="CB40" s="258"/>
      <c r="CC40" s="149"/>
      <c r="CD40" s="258"/>
      <c r="CE40" s="258"/>
      <c r="CF40" s="258"/>
      <c r="CG40" s="258"/>
      <c r="CH40" s="258"/>
      <c r="CI40" s="258"/>
      <c r="CJ40" s="258"/>
      <c r="CK40" s="258"/>
      <c r="CL40" s="258"/>
      <c r="CM40" s="258"/>
      <c r="CN40" s="258"/>
      <c r="CO40" s="258"/>
      <c r="CP40" s="258"/>
      <c r="CQ40" s="258"/>
      <c r="CR40" s="258"/>
      <c r="CS40" s="258"/>
      <c r="CT40" s="258"/>
      <c r="CU40" s="258"/>
      <c r="CV40" s="258"/>
      <c r="CW40" s="258"/>
      <c r="CX40" s="258"/>
      <c r="CY40" s="258"/>
      <c r="CZ40" s="258"/>
      <c r="DA40" s="258"/>
      <c r="DB40" s="258"/>
      <c r="DC40" s="258"/>
      <c r="DD40" s="258"/>
      <c r="DE40" s="258"/>
      <c r="DF40" s="258"/>
      <c r="DG40" s="258"/>
      <c r="DH40" s="258"/>
      <c r="DI40" s="258"/>
      <c r="DJ40" s="258"/>
      <c r="DK40" s="258"/>
      <c r="DL40" s="258"/>
      <c r="DM40" s="258"/>
      <c r="DN40" s="258"/>
      <c r="DO40" s="258"/>
      <c r="DP40" s="258"/>
      <c r="DQ40" s="258"/>
      <c r="DR40" s="258"/>
      <c r="DS40" s="258"/>
      <c r="DT40" s="124"/>
      <c r="DU40" s="258"/>
      <c r="DV40" s="258"/>
      <c r="DW40" s="258"/>
      <c r="DX40" s="258"/>
      <c r="DY40" s="258"/>
      <c r="DZ40" s="149"/>
      <c r="EA40" s="258"/>
      <c r="EB40" s="258"/>
      <c r="EC40" s="258"/>
      <c r="ED40" s="258"/>
      <c r="EE40" s="258"/>
      <c r="EF40" s="258"/>
      <c r="EG40" s="258"/>
      <c r="EH40" s="258"/>
      <c r="EI40" s="258"/>
      <c r="EJ40" s="258"/>
      <c r="EK40" s="258"/>
      <c r="EL40" s="258"/>
      <c r="EM40" s="258"/>
      <c r="EN40" s="258"/>
      <c r="EO40" s="258"/>
      <c r="EP40" s="258"/>
      <c r="EQ40" s="258"/>
      <c r="ER40" s="258"/>
      <c r="ES40" s="258"/>
      <c r="ET40" s="258"/>
      <c r="EU40" s="258"/>
      <c r="EV40" s="258"/>
      <c r="EW40" s="258"/>
      <c r="EX40" s="258"/>
      <c r="EY40" s="258"/>
      <c r="EZ40" s="258"/>
      <c r="FA40" s="258"/>
      <c r="FB40" s="258"/>
      <c r="FC40" s="258"/>
      <c r="FD40" s="258"/>
      <c r="FE40" s="258"/>
      <c r="FF40" s="258"/>
      <c r="FG40" s="258"/>
      <c r="FH40" s="258"/>
      <c r="FI40" s="258"/>
      <c r="FJ40" s="258"/>
      <c r="FK40" s="258"/>
      <c r="FL40" s="258"/>
      <c r="FM40" s="258"/>
      <c r="FN40" s="258"/>
      <c r="FO40" s="258"/>
    </row>
    <row r="41" spans="2:171" ht="15.75" thickBot="1" x14ac:dyDescent="0.35">
      <c r="B41" s="40" t="s">
        <v>201</v>
      </c>
      <c r="C41" s="153" t="s">
        <v>202</v>
      </c>
      <c r="D41" s="458"/>
      <c r="E41" s="404"/>
      <c r="F41" s="404"/>
      <c r="G41" s="454"/>
      <c r="H41" s="454"/>
      <c r="I41" s="454"/>
      <c r="J41" s="454"/>
      <c r="K41" s="454"/>
      <c r="L41" s="454"/>
      <c r="M41" s="454"/>
      <c r="N41" s="454"/>
      <c r="O41" s="454"/>
      <c r="P41" s="454"/>
      <c r="Q41" s="454"/>
      <c r="R41" s="454"/>
      <c r="S41" s="454"/>
      <c r="T41" s="454"/>
      <c r="U41" s="454"/>
      <c r="V41" s="454"/>
      <c r="W41" s="454"/>
      <c r="X41" s="803"/>
      <c r="Y41" s="454"/>
      <c r="Z41" s="454"/>
      <c r="AA41" s="454"/>
      <c r="AB41" s="454"/>
      <c r="AC41" s="454"/>
      <c r="AD41" s="454"/>
      <c r="AE41" s="454"/>
      <c r="AF41" s="454"/>
      <c r="AG41" s="454"/>
      <c r="AH41" s="454"/>
      <c r="AI41" s="454"/>
      <c r="AJ41" s="454"/>
      <c r="AK41" s="454"/>
      <c r="AL41" s="454"/>
      <c r="AM41" s="454"/>
      <c r="AN41" s="454"/>
      <c r="AO41" s="454"/>
      <c r="AP41" s="454"/>
      <c r="AQ41" s="454"/>
      <c r="AR41" s="454"/>
      <c r="AS41" s="454"/>
      <c r="AT41" s="454"/>
      <c r="AU41" s="454"/>
      <c r="AV41" s="454"/>
      <c r="AW41" s="454"/>
      <c r="AX41" s="454"/>
      <c r="AY41" s="454"/>
      <c r="AZ41" s="454"/>
      <c r="BA41" s="454"/>
      <c r="BB41" s="454"/>
      <c r="BC41" s="403"/>
      <c r="BD41" s="115"/>
      <c r="BE41" s="204"/>
      <c r="BG41" s="43"/>
      <c r="BH41" s="43"/>
      <c r="BJ41" s="40" t="s">
        <v>201</v>
      </c>
      <c r="BK41" s="153" t="s">
        <v>202</v>
      </c>
      <c r="BL41" s="404"/>
      <c r="BM41" s="404"/>
      <c r="BN41" s="486"/>
      <c r="BO41" s="486"/>
      <c r="BP41" s="486"/>
      <c r="BQ41" s="486"/>
      <c r="BR41" s="486"/>
      <c r="BS41" s="486"/>
      <c r="BX41" s="258"/>
      <c r="BY41" s="258"/>
      <c r="BZ41" s="258"/>
      <c r="CA41" s="258"/>
      <c r="CB41" s="258"/>
      <c r="CC41" s="149"/>
      <c r="CD41" s="258"/>
      <c r="CE41" s="258"/>
      <c r="CF41" s="258"/>
      <c r="CG41" s="258"/>
      <c r="CH41" s="258"/>
      <c r="CI41" s="258"/>
      <c r="CJ41" s="258"/>
      <c r="CK41" s="258"/>
      <c r="CL41" s="258"/>
      <c r="CM41" s="258"/>
      <c r="CN41" s="258"/>
      <c r="CO41" s="258"/>
      <c r="CP41" s="258"/>
      <c r="CQ41" s="258"/>
      <c r="CR41" s="258"/>
      <c r="CS41" s="258"/>
      <c r="CT41" s="258"/>
      <c r="CU41" s="258"/>
      <c r="CV41" s="258"/>
      <c r="CW41" s="258"/>
      <c r="CX41" s="258"/>
      <c r="CY41" s="258"/>
      <c r="CZ41" s="258"/>
      <c r="DA41" s="258"/>
      <c r="DB41" s="258"/>
      <c r="DC41" s="258"/>
      <c r="DD41" s="258"/>
      <c r="DE41" s="258"/>
      <c r="DF41" s="258"/>
      <c r="DG41" s="258"/>
      <c r="DH41" s="258"/>
      <c r="DI41" s="258"/>
      <c r="DJ41" s="258"/>
      <c r="DK41" s="258"/>
      <c r="DL41" s="258"/>
      <c r="DM41" s="258"/>
      <c r="DN41" s="258"/>
      <c r="DO41" s="258"/>
      <c r="DP41" s="258"/>
      <c r="DQ41" s="258"/>
      <c r="DR41" s="258"/>
      <c r="DS41" s="258"/>
      <c r="DT41" s="124"/>
      <c r="DU41" s="258"/>
      <c r="DV41" s="258"/>
      <c r="DW41" s="258"/>
      <c r="DX41" s="258"/>
      <c r="DY41" s="258"/>
      <c r="DZ41" s="149"/>
      <c r="EA41" s="258"/>
      <c r="EB41" s="258"/>
      <c r="EC41" s="258"/>
      <c r="ED41" s="258"/>
      <c r="EE41" s="258"/>
      <c r="EF41" s="258"/>
      <c r="EG41" s="258"/>
      <c r="EH41" s="258"/>
      <c r="EI41" s="258"/>
      <c r="EJ41" s="258"/>
      <c r="EK41" s="258"/>
      <c r="EL41" s="258"/>
      <c r="EM41" s="258"/>
      <c r="EN41" s="258"/>
      <c r="EO41" s="258"/>
      <c r="EP41" s="258"/>
      <c r="EQ41" s="258"/>
      <c r="ER41" s="258"/>
      <c r="ES41" s="258"/>
      <c r="ET41" s="258"/>
      <c r="EU41" s="258"/>
      <c r="EV41" s="258"/>
      <c r="EW41" s="258"/>
      <c r="EX41" s="258"/>
      <c r="EY41" s="258"/>
      <c r="EZ41" s="258"/>
      <c r="FA41" s="258"/>
      <c r="FB41" s="258"/>
      <c r="FC41" s="258"/>
      <c r="FD41" s="258"/>
      <c r="FE41" s="258"/>
      <c r="FF41" s="258"/>
      <c r="FG41" s="258"/>
      <c r="FH41" s="258"/>
      <c r="FI41" s="258"/>
      <c r="FJ41" s="258"/>
      <c r="FK41" s="258"/>
      <c r="FL41" s="258"/>
      <c r="FM41" s="258"/>
      <c r="FN41" s="258"/>
      <c r="FO41" s="258"/>
    </row>
    <row r="42" spans="2:171" ht="14.25" customHeight="1" x14ac:dyDescent="0.3">
      <c r="B42" s="487">
        <f>+B39+1</f>
        <v>25</v>
      </c>
      <c r="C42" s="488" t="s">
        <v>203</v>
      </c>
      <c r="D42" s="157"/>
      <c r="E42" s="46" t="s">
        <v>41</v>
      </c>
      <c r="F42" s="421">
        <v>3</v>
      </c>
      <c r="G42" s="422">
        <v>-0.66800000000000004</v>
      </c>
      <c r="H42" s="423">
        <v>-1.3129999999999999</v>
      </c>
      <c r="I42" s="423">
        <v>-4.0000000000000001E-3</v>
      </c>
      <c r="J42" s="423">
        <v>-0.33800000000000002</v>
      </c>
      <c r="K42" s="423">
        <v>-0.24199999999999999</v>
      </c>
      <c r="L42" s="489">
        <f t="shared" ref="L42:L52" si="11">SUM(G42:K42)</f>
        <v>-2.5649999999999999</v>
      </c>
      <c r="M42" s="422">
        <v>0</v>
      </c>
      <c r="N42" s="423">
        <v>0</v>
      </c>
      <c r="O42" s="423">
        <v>0</v>
      </c>
      <c r="P42" s="423">
        <v>0</v>
      </c>
      <c r="Q42" s="423">
        <v>0</v>
      </c>
      <c r="R42" s="489">
        <f t="shared" ref="R42:R52" si="12">SUM(M42:Q42)</f>
        <v>0</v>
      </c>
      <c r="S42" s="422">
        <v>0</v>
      </c>
      <c r="T42" s="423">
        <v>0</v>
      </c>
      <c r="U42" s="423">
        <v>0</v>
      </c>
      <c r="V42" s="423">
        <v>0</v>
      </c>
      <c r="W42" s="423">
        <v>0</v>
      </c>
      <c r="X42" s="489">
        <f t="shared" ref="X42:X52" si="13">SUM(S42:W42)</f>
        <v>0</v>
      </c>
      <c r="Y42" s="422">
        <v>0</v>
      </c>
      <c r="Z42" s="423">
        <v>0</v>
      </c>
      <c r="AA42" s="423">
        <v>0</v>
      </c>
      <c r="AB42" s="423">
        <v>0</v>
      </c>
      <c r="AC42" s="423">
        <v>0</v>
      </c>
      <c r="AD42" s="489">
        <f t="shared" ref="AD42:AD52" si="14">SUM(Y42:AC42)</f>
        <v>0</v>
      </c>
      <c r="AE42" s="422">
        <v>0</v>
      </c>
      <c r="AF42" s="423">
        <v>0</v>
      </c>
      <c r="AG42" s="423">
        <v>0</v>
      </c>
      <c r="AH42" s="423">
        <v>0</v>
      </c>
      <c r="AI42" s="423">
        <v>0</v>
      </c>
      <c r="AJ42" s="489">
        <f t="shared" ref="AJ42:AJ52" si="15">SUM(AE42:AI42)</f>
        <v>0</v>
      </c>
      <c r="AK42" s="422">
        <v>0</v>
      </c>
      <c r="AL42" s="423">
        <v>0</v>
      </c>
      <c r="AM42" s="423">
        <v>0</v>
      </c>
      <c r="AN42" s="423">
        <v>0</v>
      </c>
      <c r="AO42" s="423">
        <v>0</v>
      </c>
      <c r="AP42" s="489">
        <f t="shared" ref="AP42:AP52" si="16">SUM(AK42:AO42)</f>
        <v>0</v>
      </c>
      <c r="AQ42" s="422">
        <v>0</v>
      </c>
      <c r="AR42" s="423">
        <v>0</v>
      </c>
      <c r="AS42" s="423">
        <v>0</v>
      </c>
      <c r="AT42" s="423">
        <v>0</v>
      </c>
      <c r="AU42" s="423">
        <v>0</v>
      </c>
      <c r="AV42" s="489">
        <f t="shared" ref="AV42:AV52" si="17">SUM(AQ42:AU42)</f>
        <v>0</v>
      </c>
      <c r="AW42" s="422">
        <v>0</v>
      </c>
      <c r="AX42" s="423">
        <v>0</v>
      </c>
      <c r="AY42" s="423">
        <v>0</v>
      </c>
      <c r="AZ42" s="423">
        <v>0</v>
      </c>
      <c r="BA42" s="423">
        <v>0</v>
      </c>
      <c r="BB42" s="489">
        <f t="shared" ref="BB42:BB52" si="18">SUM(AW42:BA42)</f>
        <v>0</v>
      </c>
      <c r="BC42" s="403"/>
      <c r="BD42" s="90"/>
      <c r="BE42" s="428" t="s">
        <v>484</v>
      </c>
      <c r="BG42" s="354">
        <f>(IF(SUM(BX42:DR42)=0,IF(BV42=1,$BV$5,0),$BX$5))</f>
        <v>0</v>
      </c>
      <c r="BH42" s="43"/>
      <c r="BJ42" s="44">
        <f>+BJ39+1</f>
        <v>25</v>
      </c>
      <c r="BK42" s="159" t="s">
        <v>205</v>
      </c>
      <c r="BL42" s="46" t="s">
        <v>41</v>
      </c>
      <c r="BM42" s="421">
        <v>3</v>
      </c>
      <c r="BN42" s="160" t="s">
        <v>1023</v>
      </c>
      <c r="BO42" s="161" t="s">
        <v>1024</v>
      </c>
      <c r="BP42" s="161" t="s">
        <v>1025</v>
      </c>
      <c r="BQ42" s="490" t="s">
        <v>1026</v>
      </c>
      <c r="BR42" s="490" t="s">
        <v>1027</v>
      </c>
      <c r="BS42" s="491" t="s">
        <v>1028</v>
      </c>
      <c r="BV42" s="492">
        <f xml:space="preserve"> IF( AND( OR( C42 = DS42, C42=""), SUM(G42:BB42) &lt;&gt; 0), 1, 0 )</f>
        <v>0</v>
      </c>
      <c r="BX42" s="61"/>
      <c r="BY42" s="61"/>
      <c r="BZ42" s="61"/>
      <c r="CA42" s="61"/>
      <c r="CB42" s="61"/>
      <c r="CC42" s="149"/>
      <c r="CD42" s="61"/>
      <c r="CE42" s="61"/>
      <c r="CF42" s="61"/>
      <c r="CG42" s="61"/>
      <c r="CH42" s="61"/>
      <c r="CI42" s="258"/>
      <c r="CJ42" s="61"/>
      <c r="CK42" s="61"/>
      <c r="CL42" s="61"/>
      <c r="CM42" s="61"/>
      <c r="CN42" s="61"/>
      <c r="CO42" s="258"/>
      <c r="CP42" s="61"/>
      <c r="CQ42" s="61"/>
      <c r="CR42" s="61"/>
      <c r="CS42" s="61"/>
      <c r="CT42" s="61"/>
      <c r="CU42" s="258"/>
      <c r="CV42" s="61"/>
      <c r="CW42" s="61"/>
      <c r="CX42" s="61"/>
      <c r="CY42" s="61"/>
      <c r="CZ42" s="61"/>
      <c r="DA42" s="258"/>
      <c r="DB42" s="61"/>
      <c r="DC42" s="61"/>
      <c r="DD42" s="61"/>
      <c r="DE42" s="61"/>
      <c r="DF42" s="61"/>
      <c r="DG42" s="258"/>
      <c r="DH42" s="61"/>
      <c r="DI42" s="61"/>
      <c r="DJ42" s="61"/>
      <c r="DK42" s="61"/>
      <c r="DL42" s="61"/>
      <c r="DM42" s="258"/>
      <c r="DN42" s="61"/>
      <c r="DO42" s="61"/>
      <c r="DP42" s="61"/>
      <c r="DQ42" s="61"/>
      <c r="DR42" s="61"/>
      <c r="DS42" s="258"/>
      <c r="DT42" s="124"/>
      <c r="DU42" s="258"/>
      <c r="DV42" s="258"/>
      <c r="DW42" s="258"/>
      <c r="DX42" s="258"/>
      <c r="DY42" s="258"/>
      <c r="DZ42" s="149"/>
      <c r="EA42" s="258"/>
      <c r="EB42" s="258"/>
      <c r="EC42" s="258"/>
      <c r="ED42" s="258"/>
      <c r="EE42" s="258"/>
      <c r="EF42" s="258"/>
      <c r="EG42" s="258"/>
      <c r="EH42" s="258"/>
      <c r="EI42" s="258"/>
      <c r="EJ42" s="258"/>
      <c r="EK42" s="258"/>
      <c r="EL42" s="258"/>
      <c r="EM42" s="258"/>
      <c r="EN42" s="258"/>
      <c r="EO42" s="258"/>
      <c r="EP42" s="258"/>
      <c r="EQ42" s="258"/>
      <c r="ER42" s="258"/>
      <c r="ES42" s="258"/>
      <c r="ET42" s="258"/>
      <c r="EU42" s="258"/>
      <c r="EV42" s="258"/>
      <c r="EW42" s="258"/>
      <c r="EX42" s="258"/>
      <c r="EY42" s="258"/>
      <c r="EZ42" s="258"/>
      <c r="FA42" s="258"/>
      <c r="FB42" s="258"/>
      <c r="FC42" s="258"/>
      <c r="FD42" s="258"/>
      <c r="FE42" s="258"/>
      <c r="FF42" s="258"/>
      <c r="FG42" s="258"/>
      <c r="FH42" s="258"/>
      <c r="FI42" s="258"/>
      <c r="FJ42" s="258"/>
      <c r="FK42" s="258"/>
      <c r="FL42" s="258"/>
      <c r="FM42" s="258"/>
      <c r="FN42" s="258"/>
      <c r="FO42" s="258"/>
    </row>
    <row r="43" spans="2:171" ht="14.25" customHeight="1" x14ac:dyDescent="0.3">
      <c r="B43" s="493">
        <f t="shared" ref="B43:B51" si="19">+B42+1</f>
        <v>26</v>
      </c>
      <c r="C43" s="494" t="s">
        <v>1029</v>
      </c>
      <c r="D43" s="167"/>
      <c r="E43" s="64" t="s">
        <v>41</v>
      </c>
      <c r="F43" s="79">
        <v>3</v>
      </c>
      <c r="G43" s="442">
        <v>0</v>
      </c>
      <c r="H43" s="430">
        <v>0</v>
      </c>
      <c r="I43" s="430">
        <v>0</v>
      </c>
      <c r="J43" s="430">
        <v>2</v>
      </c>
      <c r="K43" s="430">
        <v>0</v>
      </c>
      <c r="L43" s="495">
        <f t="shared" si="11"/>
        <v>2</v>
      </c>
      <c r="M43" s="442">
        <v>0</v>
      </c>
      <c r="N43" s="430">
        <v>0</v>
      </c>
      <c r="O43" s="430">
        <v>0</v>
      </c>
      <c r="P43" s="430">
        <v>0</v>
      </c>
      <c r="Q43" s="430">
        <v>0</v>
      </c>
      <c r="R43" s="495">
        <f t="shared" si="12"/>
        <v>0</v>
      </c>
      <c r="S43" s="442">
        <v>0</v>
      </c>
      <c r="T43" s="430">
        <v>0</v>
      </c>
      <c r="U43" s="430">
        <v>0</v>
      </c>
      <c r="V43" s="430">
        <v>0</v>
      </c>
      <c r="W43" s="430">
        <v>0</v>
      </c>
      <c r="X43" s="495">
        <f t="shared" si="13"/>
        <v>0</v>
      </c>
      <c r="Y43" s="442">
        <v>0</v>
      </c>
      <c r="Z43" s="430">
        <v>0</v>
      </c>
      <c r="AA43" s="430">
        <v>0</v>
      </c>
      <c r="AB43" s="430">
        <v>0</v>
      </c>
      <c r="AC43" s="430">
        <v>0</v>
      </c>
      <c r="AD43" s="495">
        <f t="shared" si="14"/>
        <v>0</v>
      </c>
      <c r="AE43" s="442">
        <v>0</v>
      </c>
      <c r="AF43" s="430">
        <v>0</v>
      </c>
      <c r="AG43" s="430">
        <v>0</v>
      </c>
      <c r="AH43" s="430">
        <v>0</v>
      </c>
      <c r="AI43" s="430">
        <v>0</v>
      </c>
      <c r="AJ43" s="495">
        <f t="shared" si="15"/>
        <v>0</v>
      </c>
      <c r="AK43" s="442">
        <v>0</v>
      </c>
      <c r="AL43" s="430">
        <v>0</v>
      </c>
      <c r="AM43" s="430">
        <v>0</v>
      </c>
      <c r="AN43" s="430">
        <v>0</v>
      </c>
      <c r="AO43" s="430">
        <v>0</v>
      </c>
      <c r="AP43" s="495">
        <f t="shared" si="16"/>
        <v>0</v>
      </c>
      <c r="AQ43" s="442">
        <v>0</v>
      </c>
      <c r="AR43" s="430">
        <v>0</v>
      </c>
      <c r="AS43" s="430">
        <v>0</v>
      </c>
      <c r="AT43" s="430">
        <v>0</v>
      </c>
      <c r="AU43" s="430">
        <v>0</v>
      </c>
      <c r="AV43" s="495">
        <f t="shared" si="17"/>
        <v>0</v>
      </c>
      <c r="AW43" s="442">
        <v>0</v>
      </c>
      <c r="AX43" s="430">
        <v>0</v>
      </c>
      <c r="AY43" s="430">
        <v>0</v>
      </c>
      <c r="AZ43" s="430">
        <v>0</v>
      </c>
      <c r="BA43" s="430">
        <v>0</v>
      </c>
      <c r="BB43" s="495">
        <f t="shared" si="18"/>
        <v>0</v>
      </c>
      <c r="BC43" s="403"/>
      <c r="BD43" s="91"/>
      <c r="BE43" s="409" t="s">
        <v>484</v>
      </c>
      <c r="BG43" s="354">
        <f t="shared" ref="BG43:BG51" si="20">(IF(SUM(BX43:DR43)=0,IF(BV43=1,$BV$5,0),$BX$5))</f>
        <v>0</v>
      </c>
      <c r="BH43" s="43"/>
      <c r="BJ43" s="62">
        <f t="shared" ref="BJ43:BJ51" si="21">+BJ42+1</f>
        <v>26</v>
      </c>
      <c r="BK43" s="169" t="s">
        <v>212</v>
      </c>
      <c r="BL43" s="64" t="s">
        <v>41</v>
      </c>
      <c r="BM43" s="79">
        <v>3</v>
      </c>
      <c r="BN43" s="170" t="s">
        <v>1030</v>
      </c>
      <c r="BO43" s="171" t="s">
        <v>1031</v>
      </c>
      <c r="BP43" s="171" t="s">
        <v>1032</v>
      </c>
      <c r="BQ43" s="496" t="s">
        <v>1033</v>
      </c>
      <c r="BR43" s="496" t="s">
        <v>1034</v>
      </c>
      <c r="BS43" s="497" t="s">
        <v>1035</v>
      </c>
      <c r="BV43" s="492">
        <f t="shared" ref="BV43:BV51" si="22" xml:space="preserve"> IF( AND( OR( C43 = DS43, C43=""), SUM(G43:BB43) &lt;&gt; 0), 1, 0 )</f>
        <v>0</v>
      </c>
      <c r="BX43" s="61"/>
      <c r="BY43" s="61"/>
      <c r="BZ43" s="61"/>
      <c r="CA43" s="61"/>
      <c r="CB43" s="61"/>
      <c r="CC43" s="149"/>
      <c r="CD43" s="61"/>
      <c r="CE43" s="61"/>
      <c r="CF43" s="61"/>
      <c r="CG43" s="61"/>
      <c r="CH43" s="61"/>
      <c r="CI43" s="258"/>
      <c r="CJ43" s="61"/>
      <c r="CK43" s="61"/>
      <c r="CL43" s="61"/>
      <c r="CM43" s="61"/>
      <c r="CN43" s="61"/>
      <c r="CO43" s="258"/>
      <c r="CP43" s="61"/>
      <c r="CQ43" s="61"/>
      <c r="CR43" s="61"/>
      <c r="CS43" s="61"/>
      <c r="CT43" s="61"/>
      <c r="CU43" s="258"/>
      <c r="CV43" s="61"/>
      <c r="CW43" s="61"/>
      <c r="CX43" s="61"/>
      <c r="CY43" s="61"/>
      <c r="CZ43" s="61"/>
      <c r="DA43" s="258"/>
      <c r="DB43" s="61"/>
      <c r="DC43" s="61"/>
      <c r="DD43" s="61"/>
      <c r="DE43" s="61"/>
      <c r="DF43" s="61"/>
      <c r="DG43" s="258"/>
      <c r="DH43" s="61"/>
      <c r="DI43" s="61"/>
      <c r="DJ43" s="61"/>
      <c r="DK43" s="61"/>
      <c r="DL43" s="61"/>
      <c r="DM43" s="258"/>
      <c r="DN43" s="61"/>
      <c r="DO43" s="61"/>
      <c r="DP43" s="61"/>
      <c r="DQ43" s="61"/>
      <c r="DR43" s="61"/>
      <c r="DS43" s="258"/>
      <c r="DT43" s="124"/>
      <c r="DU43" s="258"/>
      <c r="DV43" s="258"/>
      <c r="DW43" s="258"/>
      <c r="DX43" s="258"/>
      <c r="DY43" s="258"/>
      <c r="DZ43" s="149"/>
      <c r="EA43" s="258"/>
      <c r="EB43" s="258"/>
      <c r="EC43" s="258"/>
      <c r="ED43" s="258"/>
      <c r="EE43" s="258"/>
      <c r="EF43" s="258"/>
      <c r="EG43" s="258"/>
      <c r="EH43" s="258"/>
      <c r="EI43" s="258"/>
      <c r="EJ43" s="258"/>
      <c r="EK43" s="258"/>
      <c r="EL43" s="258"/>
      <c r="EM43" s="258"/>
      <c r="EN43" s="258"/>
      <c r="EO43" s="258"/>
      <c r="EP43" s="258"/>
      <c r="EQ43" s="258"/>
      <c r="ER43" s="258"/>
      <c r="ES43" s="258"/>
      <c r="ET43" s="258"/>
      <c r="EU43" s="258"/>
      <c r="EV43" s="258"/>
      <c r="EW43" s="258"/>
      <c r="EX43" s="258"/>
      <c r="EY43" s="258"/>
      <c r="EZ43" s="258"/>
      <c r="FA43" s="258"/>
      <c r="FB43" s="258"/>
      <c r="FC43" s="258"/>
      <c r="FD43" s="258"/>
      <c r="FE43" s="258"/>
      <c r="FF43" s="258"/>
      <c r="FG43" s="258"/>
      <c r="FH43" s="258"/>
      <c r="FI43" s="258"/>
      <c r="FJ43" s="258"/>
      <c r="FK43" s="258"/>
      <c r="FL43" s="258"/>
      <c r="FM43" s="258"/>
      <c r="FN43" s="258"/>
      <c r="FO43" s="258"/>
    </row>
    <row r="44" spans="2:171" ht="14.25" customHeight="1" x14ac:dyDescent="0.3">
      <c r="B44" s="493">
        <f t="shared" si="19"/>
        <v>27</v>
      </c>
      <c r="C44" s="494" t="s">
        <v>1036</v>
      </c>
      <c r="D44" s="167"/>
      <c r="E44" s="64" t="s">
        <v>41</v>
      </c>
      <c r="F44" s="79">
        <v>3</v>
      </c>
      <c r="G44" s="442">
        <v>0</v>
      </c>
      <c r="H44" s="430">
        <v>0</v>
      </c>
      <c r="I44" s="430">
        <v>0.61099999999999999</v>
      </c>
      <c r="J44" s="430">
        <v>1.5109999999999999</v>
      </c>
      <c r="K44" s="430">
        <v>0</v>
      </c>
      <c r="L44" s="495">
        <f t="shared" si="11"/>
        <v>2.1219999999999999</v>
      </c>
      <c r="M44" s="442">
        <v>0</v>
      </c>
      <c r="N44" s="430">
        <v>0</v>
      </c>
      <c r="O44" s="430">
        <v>0</v>
      </c>
      <c r="P44" s="430">
        <v>0</v>
      </c>
      <c r="Q44" s="430">
        <v>0</v>
      </c>
      <c r="R44" s="495">
        <f t="shared" si="12"/>
        <v>0</v>
      </c>
      <c r="S44" s="442">
        <v>0</v>
      </c>
      <c r="T44" s="430">
        <v>0</v>
      </c>
      <c r="U44" s="430">
        <v>0</v>
      </c>
      <c r="V44" s="430">
        <v>0</v>
      </c>
      <c r="W44" s="430">
        <v>0</v>
      </c>
      <c r="X44" s="495">
        <f t="shared" si="13"/>
        <v>0</v>
      </c>
      <c r="Y44" s="442">
        <v>0</v>
      </c>
      <c r="Z44" s="430">
        <v>0</v>
      </c>
      <c r="AA44" s="430">
        <v>0</v>
      </c>
      <c r="AB44" s="430">
        <v>0</v>
      </c>
      <c r="AC44" s="430">
        <v>0</v>
      </c>
      <c r="AD44" s="495">
        <f t="shared" si="14"/>
        <v>0</v>
      </c>
      <c r="AE44" s="442">
        <v>0</v>
      </c>
      <c r="AF44" s="430">
        <v>0</v>
      </c>
      <c r="AG44" s="430">
        <v>0</v>
      </c>
      <c r="AH44" s="430">
        <v>0</v>
      </c>
      <c r="AI44" s="430">
        <v>0</v>
      </c>
      <c r="AJ44" s="495">
        <f t="shared" si="15"/>
        <v>0</v>
      </c>
      <c r="AK44" s="442">
        <v>0</v>
      </c>
      <c r="AL44" s="430">
        <v>0</v>
      </c>
      <c r="AM44" s="430">
        <v>0</v>
      </c>
      <c r="AN44" s="430">
        <v>0</v>
      </c>
      <c r="AO44" s="430">
        <v>0</v>
      </c>
      <c r="AP44" s="495">
        <f t="shared" si="16"/>
        <v>0</v>
      </c>
      <c r="AQ44" s="442">
        <v>0</v>
      </c>
      <c r="AR44" s="430">
        <v>0</v>
      </c>
      <c r="AS44" s="430">
        <v>0</v>
      </c>
      <c r="AT44" s="430">
        <v>0</v>
      </c>
      <c r="AU44" s="430">
        <v>0</v>
      </c>
      <c r="AV44" s="495">
        <f t="shared" si="17"/>
        <v>0</v>
      </c>
      <c r="AW44" s="442">
        <v>0</v>
      </c>
      <c r="AX44" s="430">
        <v>0</v>
      </c>
      <c r="AY44" s="430">
        <v>0</v>
      </c>
      <c r="AZ44" s="430">
        <v>0</v>
      </c>
      <c r="BA44" s="430">
        <v>0</v>
      </c>
      <c r="BB44" s="495">
        <f t="shared" si="18"/>
        <v>0</v>
      </c>
      <c r="BC44" s="403"/>
      <c r="BD44" s="91"/>
      <c r="BE44" s="409" t="s">
        <v>484</v>
      </c>
      <c r="BG44" s="354">
        <f t="shared" si="20"/>
        <v>0</v>
      </c>
      <c r="BH44" s="43"/>
      <c r="BJ44" s="62">
        <f t="shared" si="21"/>
        <v>27</v>
      </c>
      <c r="BK44" s="169" t="s">
        <v>219</v>
      </c>
      <c r="BL44" s="64" t="s">
        <v>41</v>
      </c>
      <c r="BM44" s="79">
        <v>3</v>
      </c>
      <c r="BN44" s="170" t="s">
        <v>1037</v>
      </c>
      <c r="BO44" s="171" t="s">
        <v>1038</v>
      </c>
      <c r="BP44" s="171" t="s">
        <v>1039</v>
      </c>
      <c r="BQ44" s="496" t="s">
        <v>1040</v>
      </c>
      <c r="BR44" s="496" t="s">
        <v>1041</v>
      </c>
      <c r="BS44" s="497" t="s">
        <v>1042</v>
      </c>
      <c r="BV44" s="492">
        <f t="shared" si="22"/>
        <v>0</v>
      </c>
      <c r="BX44" s="61"/>
      <c r="BY44" s="61"/>
      <c r="BZ44" s="61"/>
      <c r="CA44" s="61"/>
      <c r="CB44" s="61"/>
      <c r="CC44" s="149"/>
      <c r="CD44" s="61"/>
      <c r="CE44" s="61"/>
      <c r="CF44" s="61"/>
      <c r="CG44" s="61"/>
      <c r="CH44" s="61"/>
      <c r="CI44" s="258"/>
      <c r="CJ44" s="61"/>
      <c r="CK44" s="61"/>
      <c r="CL44" s="61"/>
      <c r="CM44" s="61"/>
      <c r="CN44" s="61"/>
      <c r="CO44" s="258"/>
      <c r="CP44" s="61"/>
      <c r="CQ44" s="61"/>
      <c r="CR44" s="61"/>
      <c r="CS44" s="61"/>
      <c r="CT44" s="61"/>
      <c r="CU44" s="258"/>
      <c r="CV44" s="61"/>
      <c r="CW44" s="61"/>
      <c r="CX44" s="61"/>
      <c r="CY44" s="61"/>
      <c r="CZ44" s="61"/>
      <c r="DA44" s="258"/>
      <c r="DB44" s="61"/>
      <c r="DC44" s="61"/>
      <c r="DD44" s="61"/>
      <c r="DE44" s="61"/>
      <c r="DF44" s="61"/>
      <c r="DG44" s="258"/>
      <c r="DH44" s="61"/>
      <c r="DI44" s="61"/>
      <c r="DJ44" s="61"/>
      <c r="DK44" s="61"/>
      <c r="DL44" s="61"/>
      <c r="DM44" s="258"/>
      <c r="DN44" s="61"/>
      <c r="DO44" s="61"/>
      <c r="DP44" s="61"/>
      <c r="DQ44" s="61"/>
      <c r="DR44" s="61"/>
      <c r="DS44" s="258"/>
      <c r="DT44" s="124"/>
      <c r="DU44" s="258"/>
      <c r="DV44" s="258"/>
      <c r="DW44" s="258"/>
      <c r="DX44" s="258"/>
      <c r="DY44" s="258"/>
      <c r="DZ44" s="149"/>
      <c r="EA44" s="258"/>
      <c r="EB44" s="258"/>
      <c r="EC44" s="258"/>
      <c r="ED44" s="258"/>
      <c r="EE44" s="258"/>
      <c r="EF44" s="258"/>
      <c r="EG44" s="258"/>
      <c r="EH44" s="258"/>
      <c r="EI44" s="258"/>
      <c r="EJ44" s="258"/>
      <c r="EK44" s="258"/>
      <c r="EL44" s="258"/>
      <c r="EM44" s="258"/>
      <c r="EN44" s="258"/>
      <c r="EO44" s="258"/>
      <c r="EP44" s="258"/>
      <c r="EQ44" s="258"/>
      <c r="ER44" s="258"/>
      <c r="ES44" s="258"/>
      <c r="ET44" s="258"/>
      <c r="EU44" s="258"/>
      <c r="EV44" s="258"/>
      <c r="EW44" s="258"/>
      <c r="EX44" s="258"/>
      <c r="EY44" s="258"/>
      <c r="EZ44" s="258"/>
      <c r="FA44" s="258"/>
      <c r="FB44" s="258"/>
      <c r="FC44" s="258"/>
      <c r="FD44" s="258"/>
      <c r="FE44" s="258"/>
      <c r="FF44" s="258"/>
      <c r="FG44" s="258"/>
      <c r="FH44" s="258"/>
      <c r="FI44" s="258"/>
      <c r="FJ44" s="258"/>
      <c r="FK44" s="258"/>
      <c r="FL44" s="258"/>
      <c r="FM44" s="258"/>
      <c r="FN44" s="258"/>
      <c r="FO44" s="258"/>
    </row>
    <row r="45" spans="2:171" ht="14.25" customHeight="1" x14ac:dyDescent="0.3">
      <c r="B45" s="498">
        <f t="shared" si="19"/>
        <v>28</v>
      </c>
      <c r="C45" s="494" t="s">
        <v>225</v>
      </c>
      <c r="D45" s="167"/>
      <c r="E45" s="64" t="s">
        <v>41</v>
      </c>
      <c r="F45" s="79">
        <v>3</v>
      </c>
      <c r="G45" s="442"/>
      <c r="H45" s="430"/>
      <c r="I45" s="430"/>
      <c r="J45" s="430"/>
      <c r="K45" s="430"/>
      <c r="L45" s="495">
        <f t="shared" si="11"/>
        <v>0</v>
      </c>
      <c r="M45" s="442"/>
      <c r="N45" s="430"/>
      <c r="O45" s="430"/>
      <c r="P45" s="430"/>
      <c r="Q45" s="430"/>
      <c r="R45" s="495">
        <f t="shared" si="12"/>
        <v>0</v>
      </c>
      <c r="S45" s="442"/>
      <c r="T45" s="430"/>
      <c r="U45" s="430"/>
      <c r="V45" s="430"/>
      <c r="W45" s="430"/>
      <c r="X45" s="495">
        <f t="shared" si="13"/>
        <v>0</v>
      </c>
      <c r="Y45" s="442"/>
      <c r="Z45" s="430"/>
      <c r="AA45" s="430"/>
      <c r="AB45" s="430"/>
      <c r="AC45" s="430"/>
      <c r="AD45" s="495">
        <f t="shared" si="14"/>
        <v>0</v>
      </c>
      <c r="AE45" s="442"/>
      <c r="AF45" s="430"/>
      <c r="AG45" s="430"/>
      <c r="AH45" s="430"/>
      <c r="AI45" s="430"/>
      <c r="AJ45" s="495">
        <f t="shared" si="15"/>
        <v>0</v>
      </c>
      <c r="AK45" s="442"/>
      <c r="AL45" s="430"/>
      <c r="AM45" s="430"/>
      <c r="AN45" s="430"/>
      <c r="AO45" s="430"/>
      <c r="AP45" s="495">
        <f t="shared" si="16"/>
        <v>0</v>
      </c>
      <c r="AQ45" s="442"/>
      <c r="AR45" s="430"/>
      <c r="AS45" s="430"/>
      <c r="AT45" s="430"/>
      <c r="AU45" s="430"/>
      <c r="AV45" s="495">
        <f t="shared" si="17"/>
        <v>0</v>
      </c>
      <c r="AW45" s="442"/>
      <c r="AX45" s="430"/>
      <c r="AY45" s="430"/>
      <c r="AZ45" s="430"/>
      <c r="BA45" s="430"/>
      <c r="BB45" s="495">
        <f t="shared" si="18"/>
        <v>0</v>
      </c>
      <c r="BC45" s="403"/>
      <c r="BD45" s="91"/>
      <c r="BE45" s="409" t="s">
        <v>484</v>
      </c>
      <c r="BG45" s="354">
        <f t="shared" si="20"/>
        <v>0</v>
      </c>
      <c r="BH45" s="43"/>
      <c r="BJ45" s="174">
        <f t="shared" si="21"/>
        <v>28</v>
      </c>
      <c r="BK45" s="169" t="s">
        <v>226</v>
      </c>
      <c r="BL45" s="64" t="s">
        <v>41</v>
      </c>
      <c r="BM45" s="79">
        <v>3</v>
      </c>
      <c r="BN45" s="170" t="s">
        <v>1043</v>
      </c>
      <c r="BO45" s="171" t="s">
        <v>1044</v>
      </c>
      <c r="BP45" s="171" t="s">
        <v>1045</v>
      </c>
      <c r="BQ45" s="496" t="s">
        <v>1046</v>
      </c>
      <c r="BR45" s="496" t="s">
        <v>1047</v>
      </c>
      <c r="BS45" s="497" t="s">
        <v>1048</v>
      </c>
      <c r="BV45" s="492">
        <f t="shared" si="22"/>
        <v>0</v>
      </c>
      <c r="BX45" s="61"/>
      <c r="BY45" s="61"/>
      <c r="BZ45" s="61"/>
      <c r="CA45" s="61"/>
      <c r="CB45" s="61"/>
      <c r="CC45" s="149"/>
      <c r="CD45" s="61"/>
      <c r="CE45" s="61"/>
      <c r="CF45" s="61"/>
      <c r="CG45" s="61"/>
      <c r="CH45" s="61"/>
      <c r="CI45" s="258"/>
      <c r="CJ45" s="61"/>
      <c r="CK45" s="61"/>
      <c r="CL45" s="61"/>
      <c r="CM45" s="61"/>
      <c r="CN45" s="61"/>
      <c r="CO45" s="258"/>
      <c r="CP45" s="61"/>
      <c r="CQ45" s="61"/>
      <c r="CR45" s="61"/>
      <c r="CS45" s="61"/>
      <c r="CT45" s="61"/>
      <c r="CU45" s="258"/>
      <c r="CV45" s="61"/>
      <c r="CW45" s="61"/>
      <c r="CX45" s="61"/>
      <c r="CY45" s="61"/>
      <c r="CZ45" s="61"/>
      <c r="DA45" s="258"/>
      <c r="DB45" s="61"/>
      <c r="DC45" s="61"/>
      <c r="DD45" s="61"/>
      <c r="DE45" s="61"/>
      <c r="DF45" s="61"/>
      <c r="DG45" s="258"/>
      <c r="DH45" s="61"/>
      <c r="DI45" s="61"/>
      <c r="DJ45" s="61"/>
      <c r="DK45" s="61"/>
      <c r="DL45" s="61"/>
      <c r="DM45" s="258"/>
      <c r="DN45" s="61"/>
      <c r="DO45" s="61"/>
      <c r="DP45" s="61"/>
      <c r="DQ45" s="61"/>
      <c r="DR45" s="61"/>
      <c r="DS45" s="258"/>
      <c r="DT45" s="147"/>
      <c r="DU45" s="258"/>
      <c r="DV45" s="258"/>
      <c r="DW45" s="258"/>
      <c r="DX45" s="258"/>
      <c r="DY45" s="258"/>
      <c r="DZ45" s="149"/>
      <c r="EA45" s="258"/>
      <c r="EB45" s="258"/>
      <c r="EC45" s="258"/>
      <c r="ED45" s="258"/>
      <c r="EE45" s="258"/>
      <c r="EF45" s="258"/>
      <c r="EG45" s="258"/>
      <c r="EH45" s="258"/>
      <c r="EI45" s="258"/>
      <c r="EJ45" s="258"/>
      <c r="EK45" s="258"/>
      <c r="EL45" s="258"/>
      <c r="EM45" s="258"/>
      <c r="EN45" s="258"/>
      <c r="EO45" s="258"/>
      <c r="EP45" s="258"/>
      <c r="EQ45" s="258"/>
      <c r="ER45" s="258"/>
      <c r="ES45" s="258"/>
      <c r="ET45" s="258"/>
      <c r="EU45" s="258"/>
      <c r="EV45" s="258"/>
      <c r="EW45" s="258"/>
      <c r="EX45" s="258"/>
      <c r="EY45" s="258"/>
      <c r="EZ45" s="258"/>
      <c r="FA45" s="258"/>
      <c r="FB45" s="258"/>
      <c r="FC45" s="258"/>
      <c r="FD45" s="258"/>
      <c r="FE45" s="258"/>
      <c r="FF45" s="258"/>
      <c r="FG45" s="258"/>
      <c r="FH45" s="258"/>
      <c r="FI45" s="258"/>
      <c r="FJ45" s="258"/>
      <c r="FK45" s="258"/>
      <c r="FL45" s="258"/>
      <c r="FM45" s="258"/>
      <c r="FN45" s="258"/>
      <c r="FO45" s="258"/>
    </row>
    <row r="46" spans="2:171" ht="14.25" customHeight="1" x14ac:dyDescent="0.3">
      <c r="B46" s="493">
        <f t="shared" si="19"/>
        <v>29</v>
      </c>
      <c r="C46" s="494" t="s">
        <v>232</v>
      </c>
      <c r="D46" s="167"/>
      <c r="E46" s="64" t="s">
        <v>41</v>
      </c>
      <c r="F46" s="79">
        <v>3</v>
      </c>
      <c r="G46" s="442"/>
      <c r="H46" s="430"/>
      <c r="I46" s="430"/>
      <c r="J46" s="430"/>
      <c r="K46" s="430"/>
      <c r="L46" s="495">
        <f t="shared" si="11"/>
        <v>0</v>
      </c>
      <c r="M46" s="442"/>
      <c r="N46" s="430"/>
      <c r="O46" s="430"/>
      <c r="P46" s="430"/>
      <c r="Q46" s="430"/>
      <c r="R46" s="495">
        <f t="shared" si="12"/>
        <v>0</v>
      </c>
      <c r="S46" s="442"/>
      <c r="T46" s="430"/>
      <c r="U46" s="430"/>
      <c r="V46" s="430"/>
      <c r="W46" s="430"/>
      <c r="X46" s="495">
        <f t="shared" si="13"/>
        <v>0</v>
      </c>
      <c r="Y46" s="442"/>
      <c r="Z46" s="430"/>
      <c r="AA46" s="430"/>
      <c r="AB46" s="430"/>
      <c r="AC46" s="430"/>
      <c r="AD46" s="495">
        <f t="shared" si="14"/>
        <v>0</v>
      </c>
      <c r="AE46" s="442"/>
      <c r="AF46" s="430"/>
      <c r="AG46" s="430"/>
      <c r="AH46" s="430"/>
      <c r="AI46" s="430"/>
      <c r="AJ46" s="495">
        <f t="shared" si="15"/>
        <v>0</v>
      </c>
      <c r="AK46" s="442"/>
      <c r="AL46" s="430"/>
      <c r="AM46" s="430"/>
      <c r="AN46" s="430"/>
      <c r="AO46" s="430"/>
      <c r="AP46" s="495">
        <f t="shared" si="16"/>
        <v>0</v>
      </c>
      <c r="AQ46" s="442"/>
      <c r="AR46" s="430"/>
      <c r="AS46" s="430"/>
      <c r="AT46" s="430"/>
      <c r="AU46" s="430"/>
      <c r="AV46" s="495">
        <f t="shared" si="17"/>
        <v>0</v>
      </c>
      <c r="AW46" s="442"/>
      <c r="AX46" s="430"/>
      <c r="AY46" s="430"/>
      <c r="AZ46" s="430"/>
      <c r="BA46" s="430"/>
      <c r="BB46" s="495">
        <f t="shared" si="18"/>
        <v>0</v>
      </c>
      <c r="BC46" s="403"/>
      <c r="BD46" s="91"/>
      <c r="BE46" s="409" t="s">
        <v>484</v>
      </c>
      <c r="BG46" s="354">
        <f t="shared" si="20"/>
        <v>0</v>
      </c>
      <c r="BH46" s="43"/>
      <c r="BJ46" s="62">
        <f t="shared" si="21"/>
        <v>29</v>
      </c>
      <c r="BK46" s="169" t="s">
        <v>233</v>
      </c>
      <c r="BL46" s="64" t="s">
        <v>41</v>
      </c>
      <c r="BM46" s="79">
        <v>3</v>
      </c>
      <c r="BN46" s="170" t="s">
        <v>1049</v>
      </c>
      <c r="BO46" s="171" t="s">
        <v>1050</v>
      </c>
      <c r="BP46" s="171" t="s">
        <v>1051</v>
      </c>
      <c r="BQ46" s="496" t="s">
        <v>1052</v>
      </c>
      <c r="BR46" s="496" t="s">
        <v>1053</v>
      </c>
      <c r="BS46" s="497" t="s">
        <v>1054</v>
      </c>
      <c r="BV46" s="492">
        <f t="shared" si="22"/>
        <v>0</v>
      </c>
      <c r="BX46" s="61"/>
      <c r="BY46" s="61"/>
      <c r="BZ46" s="61"/>
      <c r="CA46" s="61"/>
      <c r="CB46" s="61"/>
      <c r="CC46" s="149"/>
      <c r="CD46" s="61"/>
      <c r="CE46" s="61"/>
      <c r="CF46" s="61"/>
      <c r="CG46" s="61"/>
      <c r="CH46" s="61"/>
      <c r="CI46" s="258"/>
      <c r="CJ46" s="61"/>
      <c r="CK46" s="61"/>
      <c r="CL46" s="61"/>
      <c r="CM46" s="61"/>
      <c r="CN46" s="61"/>
      <c r="CO46" s="258"/>
      <c r="CP46" s="61"/>
      <c r="CQ46" s="61"/>
      <c r="CR46" s="61"/>
      <c r="CS46" s="61"/>
      <c r="CT46" s="61"/>
      <c r="CU46" s="258"/>
      <c r="CV46" s="61"/>
      <c r="CW46" s="61"/>
      <c r="CX46" s="61"/>
      <c r="CY46" s="61"/>
      <c r="CZ46" s="61"/>
      <c r="DA46" s="258"/>
      <c r="DB46" s="61"/>
      <c r="DC46" s="61"/>
      <c r="DD46" s="61"/>
      <c r="DE46" s="61"/>
      <c r="DF46" s="61"/>
      <c r="DG46" s="258"/>
      <c r="DH46" s="61"/>
      <c r="DI46" s="61"/>
      <c r="DJ46" s="61"/>
      <c r="DK46" s="61"/>
      <c r="DL46" s="61"/>
      <c r="DM46" s="258"/>
      <c r="DN46" s="61"/>
      <c r="DO46" s="61"/>
      <c r="DP46" s="61"/>
      <c r="DQ46" s="61"/>
      <c r="DR46" s="61"/>
      <c r="DS46" s="258"/>
      <c r="DT46" s="147"/>
      <c r="DU46" s="258"/>
      <c r="DV46" s="258"/>
      <c r="DW46" s="258"/>
      <c r="DX46" s="258"/>
      <c r="DY46" s="258"/>
      <c r="DZ46" s="149"/>
      <c r="EA46" s="258"/>
      <c r="EB46" s="258"/>
      <c r="EC46" s="258"/>
      <c r="ED46" s="258"/>
      <c r="EE46" s="258"/>
      <c r="EF46" s="258"/>
      <c r="EG46" s="258"/>
      <c r="EH46" s="258"/>
      <c r="EI46" s="258"/>
      <c r="EJ46" s="258"/>
      <c r="EK46" s="258"/>
      <c r="EL46" s="258"/>
      <c r="EM46" s="258"/>
      <c r="EN46" s="258"/>
      <c r="EO46" s="258"/>
      <c r="EP46" s="258"/>
      <c r="EQ46" s="258"/>
      <c r="ER46" s="258"/>
      <c r="ES46" s="258"/>
      <c r="ET46" s="258"/>
      <c r="EU46" s="258"/>
      <c r="EV46" s="258"/>
      <c r="EW46" s="258"/>
      <c r="EX46" s="258"/>
      <c r="EY46" s="258"/>
      <c r="EZ46" s="258"/>
      <c r="FA46" s="258"/>
      <c r="FB46" s="258"/>
      <c r="FC46" s="258"/>
      <c r="FD46" s="258"/>
      <c r="FE46" s="258"/>
      <c r="FF46" s="258"/>
      <c r="FG46" s="258"/>
      <c r="FH46" s="258"/>
      <c r="FI46" s="258"/>
      <c r="FJ46" s="258"/>
      <c r="FK46" s="258"/>
      <c r="FL46" s="258"/>
      <c r="FM46" s="258"/>
      <c r="FN46" s="258"/>
      <c r="FO46" s="258"/>
    </row>
    <row r="47" spans="2:171" ht="14.25" customHeight="1" x14ac:dyDescent="0.3">
      <c r="B47" s="493">
        <f t="shared" si="19"/>
        <v>30</v>
      </c>
      <c r="C47" s="494" t="s">
        <v>239</v>
      </c>
      <c r="D47" s="167"/>
      <c r="E47" s="64" t="s">
        <v>41</v>
      </c>
      <c r="F47" s="79">
        <v>3</v>
      </c>
      <c r="G47" s="442"/>
      <c r="H47" s="430"/>
      <c r="I47" s="430"/>
      <c r="J47" s="430"/>
      <c r="K47" s="430"/>
      <c r="L47" s="495">
        <f>SUM(G47:K47)</f>
        <v>0</v>
      </c>
      <c r="M47" s="442"/>
      <c r="N47" s="430"/>
      <c r="O47" s="430"/>
      <c r="P47" s="430"/>
      <c r="Q47" s="430"/>
      <c r="R47" s="495">
        <f>SUM(M47:Q47)</f>
        <v>0</v>
      </c>
      <c r="S47" s="442"/>
      <c r="T47" s="430"/>
      <c r="U47" s="430"/>
      <c r="V47" s="430"/>
      <c r="W47" s="430"/>
      <c r="X47" s="495">
        <f>SUM(S47:W47)</f>
        <v>0</v>
      </c>
      <c r="Y47" s="442"/>
      <c r="Z47" s="430"/>
      <c r="AA47" s="430"/>
      <c r="AB47" s="430"/>
      <c r="AC47" s="430"/>
      <c r="AD47" s="495">
        <f>SUM(Y47:AC47)</f>
        <v>0</v>
      </c>
      <c r="AE47" s="442"/>
      <c r="AF47" s="430"/>
      <c r="AG47" s="430"/>
      <c r="AH47" s="430"/>
      <c r="AI47" s="430"/>
      <c r="AJ47" s="495">
        <f>SUM(AE47:AI47)</f>
        <v>0</v>
      </c>
      <c r="AK47" s="442"/>
      <c r="AL47" s="430"/>
      <c r="AM47" s="430"/>
      <c r="AN47" s="430"/>
      <c r="AO47" s="430"/>
      <c r="AP47" s="495">
        <f>SUM(AK47:AO47)</f>
        <v>0</v>
      </c>
      <c r="AQ47" s="442"/>
      <c r="AR47" s="430"/>
      <c r="AS47" s="430"/>
      <c r="AT47" s="430"/>
      <c r="AU47" s="430"/>
      <c r="AV47" s="495">
        <f>SUM(AQ47:AU47)</f>
        <v>0</v>
      </c>
      <c r="AW47" s="442"/>
      <c r="AX47" s="430"/>
      <c r="AY47" s="430"/>
      <c r="AZ47" s="430"/>
      <c r="BA47" s="430"/>
      <c r="BB47" s="495">
        <f>SUM(AW47:BA47)</f>
        <v>0</v>
      </c>
      <c r="BC47" s="403"/>
      <c r="BD47" s="91"/>
      <c r="BE47" s="409" t="s">
        <v>484</v>
      </c>
      <c r="BG47" s="354">
        <f t="shared" si="20"/>
        <v>0</v>
      </c>
      <c r="BH47" s="43"/>
      <c r="BJ47" s="62">
        <f t="shared" si="21"/>
        <v>30</v>
      </c>
      <c r="BK47" s="169" t="s">
        <v>240</v>
      </c>
      <c r="BL47" s="64" t="s">
        <v>41</v>
      </c>
      <c r="BM47" s="79">
        <v>4</v>
      </c>
      <c r="BN47" s="170" t="s">
        <v>1055</v>
      </c>
      <c r="BO47" s="171" t="s">
        <v>1056</v>
      </c>
      <c r="BP47" s="171" t="s">
        <v>1057</v>
      </c>
      <c r="BQ47" s="496" t="s">
        <v>1058</v>
      </c>
      <c r="BR47" s="496" t="s">
        <v>1059</v>
      </c>
      <c r="BS47" s="497" t="s">
        <v>1060</v>
      </c>
      <c r="BV47" s="492">
        <f t="shared" si="22"/>
        <v>0</v>
      </c>
      <c r="BX47" s="61"/>
      <c r="BY47" s="61"/>
      <c r="BZ47" s="61"/>
      <c r="CA47" s="61"/>
      <c r="CB47" s="61"/>
      <c r="CC47" s="149"/>
      <c r="CD47" s="61"/>
      <c r="CE47" s="61"/>
      <c r="CF47" s="61"/>
      <c r="CG47" s="61"/>
      <c r="CH47" s="61"/>
      <c r="CI47" s="258"/>
      <c r="CJ47" s="61"/>
      <c r="CK47" s="61"/>
      <c r="CL47" s="61"/>
      <c r="CM47" s="61"/>
      <c r="CN47" s="61"/>
      <c r="CO47" s="258"/>
      <c r="CP47" s="61"/>
      <c r="CQ47" s="61"/>
      <c r="CR47" s="61"/>
      <c r="CS47" s="61"/>
      <c r="CT47" s="61"/>
      <c r="CU47" s="258"/>
      <c r="CV47" s="61"/>
      <c r="CW47" s="61"/>
      <c r="CX47" s="61"/>
      <c r="CY47" s="61"/>
      <c r="CZ47" s="61"/>
      <c r="DA47" s="258"/>
      <c r="DB47" s="61"/>
      <c r="DC47" s="61"/>
      <c r="DD47" s="61"/>
      <c r="DE47" s="61"/>
      <c r="DF47" s="61"/>
      <c r="DG47" s="258"/>
      <c r="DH47" s="61"/>
      <c r="DI47" s="61"/>
      <c r="DJ47" s="61"/>
      <c r="DK47" s="61"/>
      <c r="DL47" s="61"/>
      <c r="DM47" s="258"/>
      <c r="DN47" s="61"/>
      <c r="DO47" s="61"/>
      <c r="DP47" s="61"/>
      <c r="DQ47" s="61"/>
      <c r="DR47" s="61"/>
      <c r="DS47" s="258"/>
      <c r="DT47" s="147"/>
      <c r="DU47" s="258"/>
      <c r="DV47" s="258"/>
      <c r="DW47" s="258"/>
      <c r="DX47" s="258"/>
      <c r="DY47" s="258"/>
      <c r="DZ47" s="149"/>
      <c r="EA47" s="258"/>
      <c r="EB47" s="258"/>
      <c r="EC47" s="258"/>
      <c r="ED47" s="258"/>
      <c r="EE47" s="258"/>
      <c r="EF47" s="258"/>
      <c r="EG47" s="258"/>
      <c r="EH47" s="258"/>
      <c r="EI47" s="258"/>
      <c r="EJ47" s="258"/>
      <c r="EK47" s="258"/>
      <c r="EL47" s="258"/>
      <c r="EM47" s="258"/>
      <c r="EN47" s="258"/>
      <c r="EO47" s="258"/>
      <c r="EP47" s="258"/>
      <c r="EQ47" s="258"/>
      <c r="ER47" s="258"/>
      <c r="ES47" s="258"/>
      <c r="ET47" s="258"/>
      <c r="EU47" s="258"/>
      <c r="EV47" s="258"/>
      <c r="EW47" s="258"/>
      <c r="EX47" s="258"/>
      <c r="EY47" s="258"/>
      <c r="EZ47" s="258"/>
      <c r="FA47" s="258"/>
      <c r="FB47" s="258"/>
      <c r="FC47" s="258"/>
      <c r="FD47" s="258"/>
      <c r="FE47" s="258"/>
      <c r="FF47" s="258"/>
      <c r="FG47" s="258"/>
      <c r="FH47" s="258"/>
      <c r="FI47" s="258"/>
      <c r="FJ47" s="258"/>
      <c r="FK47" s="258"/>
      <c r="FL47" s="258"/>
      <c r="FM47" s="258"/>
      <c r="FN47" s="258"/>
      <c r="FO47" s="258"/>
    </row>
    <row r="48" spans="2:171" ht="14.25" customHeight="1" x14ac:dyDescent="0.3">
      <c r="B48" s="493">
        <f t="shared" si="19"/>
        <v>31</v>
      </c>
      <c r="C48" s="494" t="s">
        <v>246</v>
      </c>
      <c r="D48" s="167"/>
      <c r="E48" s="64" t="s">
        <v>41</v>
      </c>
      <c r="F48" s="79">
        <v>3</v>
      </c>
      <c r="G48" s="442"/>
      <c r="H48" s="430"/>
      <c r="I48" s="430"/>
      <c r="J48" s="430"/>
      <c r="K48" s="430"/>
      <c r="L48" s="495">
        <f>SUM(G48:K48)</f>
        <v>0</v>
      </c>
      <c r="M48" s="442"/>
      <c r="N48" s="430"/>
      <c r="O48" s="430"/>
      <c r="P48" s="430"/>
      <c r="Q48" s="430"/>
      <c r="R48" s="495">
        <f>SUM(M48:Q48)</f>
        <v>0</v>
      </c>
      <c r="S48" s="442"/>
      <c r="T48" s="430"/>
      <c r="U48" s="430"/>
      <c r="V48" s="430"/>
      <c r="W48" s="430"/>
      <c r="X48" s="495">
        <f>SUM(S48:W48)</f>
        <v>0</v>
      </c>
      <c r="Y48" s="442"/>
      <c r="Z48" s="430"/>
      <c r="AA48" s="430"/>
      <c r="AB48" s="430"/>
      <c r="AC48" s="430"/>
      <c r="AD48" s="495">
        <f>SUM(Y48:AC48)</f>
        <v>0</v>
      </c>
      <c r="AE48" s="442"/>
      <c r="AF48" s="430"/>
      <c r="AG48" s="430"/>
      <c r="AH48" s="430"/>
      <c r="AI48" s="430"/>
      <c r="AJ48" s="495">
        <f>SUM(AE48:AI48)</f>
        <v>0</v>
      </c>
      <c r="AK48" s="442"/>
      <c r="AL48" s="430"/>
      <c r="AM48" s="430"/>
      <c r="AN48" s="430"/>
      <c r="AO48" s="430"/>
      <c r="AP48" s="495">
        <f>SUM(AK48:AO48)</f>
        <v>0</v>
      </c>
      <c r="AQ48" s="442"/>
      <c r="AR48" s="430"/>
      <c r="AS48" s="430"/>
      <c r="AT48" s="430"/>
      <c r="AU48" s="430"/>
      <c r="AV48" s="495">
        <f>SUM(AQ48:AU48)</f>
        <v>0</v>
      </c>
      <c r="AW48" s="442"/>
      <c r="AX48" s="430"/>
      <c r="AY48" s="430"/>
      <c r="AZ48" s="430"/>
      <c r="BA48" s="430"/>
      <c r="BB48" s="495">
        <f>SUM(AW48:BA48)</f>
        <v>0</v>
      </c>
      <c r="BC48" s="403"/>
      <c r="BD48" s="91"/>
      <c r="BE48" s="409" t="s">
        <v>484</v>
      </c>
      <c r="BG48" s="354">
        <f t="shared" si="20"/>
        <v>0</v>
      </c>
      <c r="BH48" s="43"/>
      <c r="BJ48" s="62">
        <f t="shared" si="21"/>
        <v>31</v>
      </c>
      <c r="BK48" s="169" t="s">
        <v>247</v>
      </c>
      <c r="BL48" s="64" t="s">
        <v>41</v>
      </c>
      <c r="BM48" s="79">
        <v>5</v>
      </c>
      <c r="BN48" s="170" t="s">
        <v>1061</v>
      </c>
      <c r="BO48" s="171" t="s">
        <v>1062</v>
      </c>
      <c r="BP48" s="171" t="s">
        <v>1063</v>
      </c>
      <c r="BQ48" s="496" t="s">
        <v>1064</v>
      </c>
      <c r="BR48" s="496" t="s">
        <v>1065</v>
      </c>
      <c r="BS48" s="497" t="s">
        <v>1066</v>
      </c>
      <c r="BV48" s="492">
        <f t="shared" si="22"/>
        <v>0</v>
      </c>
      <c r="BX48" s="61"/>
      <c r="BY48" s="61"/>
      <c r="BZ48" s="61"/>
      <c r="CA48" s="61"/>
      <c r="CB48" s="61"/>
      <c r="CC48" s="149"/>
      <c r="CD48" s="61"/>
      <c r="CE48" s="61"/>
      <c r="CF48" s="61"/>
      <c r="CG48" s="61"/>
      <c r="CH48" s="61"/>
      <c r="CI48" s="258"/>
      <c r="CJ48" s="61"/>
      <c r="CK48" s="61"/>
      <c r="CL48" s="61"/>
      <c r="CM48" s="61"/>
      <c r="CN48" s="61"/>
      <c r="CO48" s="258"/>
      <c r="CP48" s="61"/>
      <c r="CQ48" s="61"/>
      <c r="CR48" s="61"/>
      <c r="CS48" s="61"/>
      <c r="CT48" s="61"/>
      <c r="CU48" s="258"/>
      <c r="CV48" s="61"/>
      <c r="CW48" s="61"/>
      <c r="CX48" s="61"/>
      <c r="CY48" s="61"/>
      <c r="CZ48" s="61"/>
      <c r="DA48" s="258"/>
      <c r="DB48" s="61"/>
      <c r="DC48" s="61"/>
      <c r="DD48" s="61"/>
      <c r="DE48" s="61"/>
      <c r="DF48" s="61"/>
      <c r="DG48" s="258"/>
      <c r="DH48" s="61"/>
      <c r="DI48" s="61"/>
      <c r="DJ48" s="61"/>
      <c r="DK48" s="61"/>
      <c r="DL48" s="61"/>
      <c r="DM48" s="258"/>
      <c r="DN48" s="61"/>
      <c r="DO48" s="61"/>
      <c r="DP48" s="61"/>
      <c r="DQ48" s="61"/>
      <c r="DR48" s="61"/>
      <c r="DS48" s="258"/>
      <c r="DT48" s="499"/>
      <c r="DU48" s="258"/>
      <c r="DV48" s="258"/>
      <c r="DW48" s="258"/>
      <c r="DX48" s="258"/>
      <c r="DY48" s="258"/>
      <c r="DZ48" s="149"/>
      <c r="EA48" s="258"/>
      <c r="EB48" s="258"/>
      <c r="EC48" s="258"/>
      <c r="ED48" s="258"/>
      <c r="EE48" s="258"/>
      <c r="EF48" s="258"/>
      <c r="EG48" s="258"/>
      <c r="EH48" s="258"/>
      <c r="EI48" s="258"/>
      <c r="EJ48" s="258"/>
      <c r="EK48" s="258"/>
      <c r="EL48" s="258"/>
      <c r="EM48" s="258"/>
      <c r="EN48" s="258"/>
      <c r="EO48" s="258"/>
      <c r="EP48" s="258"/>
      <c r="EQ48" s="258"/>
      <c r="ER48" s="258"/>
      <c r="ES48" s="258"/>
      <c r="ET48" s="258"/>
      <c r="EU48" s="258"/>
      <c r="EV48" s="258"/>
      <c r="EW48" s="258"/>
      <c r="EX48" s="258"/>
      <c r="EY48" s="258"/>
      <c r="EZ48" s="258"/>
      <c r="FA48" s="258"/>
      <c r="FB48" s="258"/>
      <c r="FC48" s="258"/>
      <c r="FD48" s="258"/>
      <c r="FE48" s="258"/>
      <c r="FF48" s="258"/>
      <c r="FG48" s="258"/>
      <c r="FH48" s="258"/>
      <c r="FI48" s="258"/>
      <c r="FJ48" s="258"/>
      <c r="FK48" s="258"/>
      <c r="FL48" s="258"/>
      <c r="FM48" s="258"/>
      <c r="FN48" s="258"/>
      <c r="FO48" s="258"/>
    </row>
    <row r="49" spans="2:171" ht="14.25" customHeight="1" x14ac:dyDescent="0.3">
      <c r="B49" s="493">
        <f t="shared" si="19"/>
        <v>32</v>
      </c>
      <c r="C49" s="494" t="s">
        <v>253</v>
      </c>
      <c r="D49" s="167"/>
      <c r="E49" s="64" t="s">
        <v>41</v>
      </c>
      <c r="F49" s="79">
        <v>3</v>
      </c>
      <c r="G49" s="442"/>
      <c r="H49" s="430"/>
      <c r="I49" s="430"/>
      <c r="J49" s="430"/>
      <c r="K49" s="430"/>
      <c r="L49" s="495">
        <f>SUM(G49:K49)</f>
        <v>0</v>
      </c>
      <c r="M49" s="442"/>
      <c r="N49" s="430"/>
      <c r="O49" s="430"/>
      <c r="P49" s="430"/>
      <c r="Q49" s="430"/>
      <c r="R49" s="495">
        <f>SUM(M49:Q49)</f>
        <v>0</v>
      </c>
      <c r="S49" s="442"/>
      <c r="T49" s="430"/>
      <c r="U49" s="430"/>
      <c r="V49" s="430"/>
      <c r="W49" s="430"/>
      <c r="X49" s="495">
        <f>SUM(S49:W49)</f>
        <v>0</v>
      </c>
      <c r="Y49" s="442"/>
      <c r="Z49" s="430"/>
      <c r="AA49" s="430"/>
      <c r="AB49" s="430"/>
      <c r="AC49" s="430"/>
      <c r="AD49" s="495">
        <f>SUM(Y49:AC49)</f>
        <v>0</v>
      </c>
      <c r="AE49" s="442"/>
      <c r="AF49" s="430"/>
      <c r="AG49" s="430"/>
      <c r="AH49" s="430"/>
      <c r="AI49" s="430"/>
      <c r="AJ49" s="495">
        <f>SUM(AE49:AI49)</f>
        <v>0</v>
      </c>
      <c r="AK49" s="442"/>
      <c r="AL49" s="430"/>
      <c r="AM49" s="430"/>
      <c r="AN49" s="430"/>
      <c r="AO49" s="430"/>
      <c r="AP49" s="495">
        <f>SUM(AK49:AO49)</f>
        <v>0</v>
      </c>
      <c r="AQ49" s="442"/>
      <c r="AR49" s="430"/>
      <c r="AS49" s="430"/>
      <c r="AT49" s="430"/>
      <c r="AU49" s="430"/>
      <c r="AV49" s="495">
        <f>SUM(AQ49:AU49)</f>
        <v>0</v>
      </c>
      <c r="AW49" s="442"/>
      <c r="AX49" s="430"/>
      <c r="AY49" s="430"/>
      <c r="AZ49" s="430"/>
      <c r="BA49" s="430"/>
      <c r="BB49" s="495">
        <f>SUM(AW49:BA49)</f>
        <v>0</v>
      </c>
      <c r="BC49" s="403"/>
      <c r="BD49" s="91"/>
      <c r="BE49" s="409" t="s">
        <v>484</v>
      </c>
      <c r="BG49" s="354">
        <f t="shared" si="20"/>
        <v>0</v>
      </c>
      <c r="BH49" s="43"/>
      <c r="BJ49" s="62">
        <f t="shared" si="21"/>
        <v>32</v>
      </c>
      <c r="BK49" s="169" t="s">
        <v>254</v>
      </c>
      <c r="BL49" s="64" t="s">
        <v>41</v>
      </c>
      <c r="BM49" s="79">
        <v>6</v>
      </c>
      <c r="BN49" s="170" t="s">
        <v>1067</v>
      </c>
      <c r="BO49" s="171" t="s">
        <v>1068</v>
      </c>
      <c r="BP49" s="171" t="s">
        <v>1069</v>
      </c>
      <c r="BQ49" s="496" t="s">
        <v>1070</v>
      </c>
      <c r="BR49" s="496" t="s">
        <v>1071</v>
      </c>
      <c r="BS49" s="497" t="s">
        <v>1072</v>
      </c>
      <c r="BV49" s="492">
        <f t="shared" si="22"/>
        <v>0</v>
      </c>
      <c r="BX49" s="61"/>
      <c r="BY49" s="61"/>
      <c r="BZ49" s="61"/>
      <c r="CA49" s="61"/>
      <c r="CB49" s="61"/>
      <c r="CC49" s="149"/>
      <c r="CD49" s="61"/>
      <c r="CE49" s="61"/>
      <c r="CF49" s="61"/>
      <c r="CG49" s="61"/>
      <c r="CH49" s="61"/>
      <c r="CI49" s="258"/>
      <c r="CJ49" s="61"/>
      <c r="CK49" s="61"/>
      <c r="CL49" s="61"/>
      <c r="CM49" s="61"/>
      <c r="CN49" s="61"/>
      <c r="CO49" s="258"/>
      <c r="CP49" s="61"/>
      <c r="CQ49" s="61"/>
      <c r="CR49" s="61"/>
      <c r="CS49" s="61"/>
      <c r="CT49" s="61"/>
      <c r="CU49" s="258"/>
      <c r="CV49" s="61"/>
      <c r="CW49" s="61"/>
      <c r="CX49" s="61"/>
      <c r="CY49" s="61"/>
      <c r="CZ49" s="61"/>
      <c r="DA49" s="258"/>
      <c r="DB49" s="61"/>
      <c r="DC49" s="61"/>
      <c r="DD49" s="61"/>
      <c r="DE49" s="61"/>
      <c r="DF49" s="61"/>
      <c r="DG49" s="258"/>
      <c r="DH49" s="61"/>
      <c r="DI49" s="61"/>
      <c r="DJ49" s="61"/>
      <c r="DK49" s="61"/>
      <c r="DL49" s="61"/>
      <c r="DM49" s="258"/>
      <c r="DN49" s="61"/>
      <c r="DO49" s="61"/>
      <c r="DP49" s="61"/>
      <c r="DQ49" s="61"/>
      <c r="DR49" s="61"/>
      <c r="DS49" s="258"/>
      <c r="DT49" s="499"/>
      <c r="DU49" s="258"/>
      <c r="DV49" s="258"/>
      <c r="DW49" s="258"/>
      <c r="DX49" s="258"/>
      <c r="DY49" s="258"/>
      <c r="DZ49" s="149"/>
      <c r="EA49" s="258"/>
      <c r="EB49" s="258"/>
      <c r="EC49" s="258"/>
      <c r="ED49" s="258"/>
      <c r="EE49" s="258"/>
      <c r="EF49" s="258"/>
      <c r="EG49" s="258"/>
      <c r="EH49" s="258"/>
      <c r="EI49" s="258"/>
      <c r="EJ49" s="258"/>
      <c r="EK49" s="258"/>
      <c r="EL49" s="258"/>
      <c r="EM49" s="258"/>
      <c r="EN49" s="258"/>
      <c r="EO49" s="258"/>
      <c r="EP49" s="258"/>
      <c r="EQ49" s="258"/>
      <c r="ER49" s="258"/>
      <c r="ES49" s="258"/>
      <c r="ET49" s="258"/>
      <c r="EU49" s="258"/>
      <c r="EV49" s="258"/>
      <c r="EW49" s="258"/>
      <c r="EX49" s="258"/>
      <c r="EY49" s="258"/>
      <c r="EZ49" s="258"/>
      <c r="FA49" s="258"/>
      <c r="FB49" s="258"/>
      <c r="FC49" s="258"/>
      <c r="FD49" s="258"/>
      <c r="FE49" s="258"/>
      <c r="FF49" s="258"/>
      <c r="FG49" s="258"/>
      <c r="FH49" s="258"/>
      <c r="FI49" s="258"/>
      <c r="FJ49" s="258"/>
      <c r="FK49" s="258"/>
      <c r="FL49" s="258"/>
      <c r="FM49" s="258"/>
      <c r="FN49" s="258"/>
      <c r="FO49" s="258"/>
    </row>
    <row r="50" spans="2:171" ht="14.25" customHeight="1" x14ac:dyDescent="0.3">
      <c r="B50" s="493">
        <f t="shared" si="19"/>
        <v>33</v>
      </c>
      <c r="C50" s="494" t="s">
        <v>260</v>
      </c>
      <c r="D50" s="167"/>
      <c r="E50" s="64" t="s">
        <v>41</v>
      </c>
      <c r="F50" s="79">
        <v>3</v>
      </c>
      <c r="G50" s="442"/>
      <c r="H50" s="430"/>
      <c r="I50" s="430"/>
      <c r="J50" s="430"/>
      <c r="K50" s="430"/>
      <c r="L50" s="495">
        <f>SUM(G50:K50)</f>
        <v>0</v>
      </c>
      <c r="M50" s="442"/>
      <c r="N50" s="430"/>
      <c r="O50" s="430"/>
      <c r="P50" s="430"/>
      <c r="Q50" s="430"/>
      <c r="R50" s="495">
        <f>SUM(M50:Q50)</f>
        <v>0</v>
      </c>
      <c r="S50" s="442"/>
      <c r="T50" s="430"/>
      <c r="U50" s="430"/>
      <c r="V50" s="430"/>
      <c r="W50" s="430"/>
      <c r="X50" s="495">
        <f>SUM(S50:W50)</f>
        <v>0</v>
      </c>
      <c r="Y50" s="442"/>
      <c r="Z50" s="430"/>
      <c r="AA50" s="430"/>
      <c r="AB50" s="430"/>
      <c r="AC50" s="430"/>
      <c r="AD50" s="495">
        <f>SUM(Y50:AC50)</f>
        <v>0</v>
      </c>
      <c r="AE50" s="442"/>
      <c r="AF50" s="430"/>
      <c r="AG50" s="430"/>
      <c r="AH50" s="430"/>
      <c r="AI50" s="430"/>
      <c r="AJ50" s="495">
        <f>SUM(AE50:AI50)</f>
        <v>0</v>
      </c>
      <c r="AK50" s="442"/>
      <c r="AL50" s="430"/>
      <c r="AM50" s="430"/>
      <c r="AN50" s="430"/>
      <c r="AO50" s="430"/>
      <c r="AP50" s="495">
        <f>SUM(AK50:AO50)</f>
        <v>0</v>
      </c>
      <c r="AQ50" s="442"/>
      <c r="AR50" s="430"/>
      <c r="AS50" s="430"/>
      <c r="AT50" s="430"/>
      <c r="AU50" s="430"/>
      <c r="AV50" s="495">
        <f>SUM(AQ50:AU50)</f>
        <v>0</v>
      </c>
      <c r="AW50" s="442"/>
      <c r="AX50" s="430"/>
      <c r="AY50" s="430"/>
      <c r="AZ50" s="430"/>
      <c r="BA50" s="430"/>
      <c r="BB50" s="495">
        <f>SUM(AW50:BA50)</f>
        <v>0</v>
      </c>
      <c r="BC50" s="403"/>
      <c r="BD50" s="91"/>
      <c r="BE50" s="409" t="s">
        <v>484</v>
      </c>
      <c r="BG50" s="354">
        <f t="shared" si="20"/>
        <v>0</v>
      </c>
      <c r="BH50" s="43"/>
      <c r="BJ50" s="62">
        <f t="shared" si="21"/>
        <v>33</v>
      </c>
      <c r="BK50" s="169" t="s">
        <v>261</v>
      </c>
      <c r="BL50" s="64" t="s">
        <v>41</v>
      </c>
      <c r="BM50" s="79">
        <v>7</v>
      </c>
      <c r="BN50" s="170" t="s">
        <v>1073</v>
      </c>
      <c r="BO50" s="171" t="s">
        <v>1074</v>
      </c>
      <c r="BP50" s="171" t="s">
        <v>1075</v>
      </c>
      <c r="BQ50" s="496" t="s">
        <v>1076</v>
      </c>
      <c r="BR50" s="496" t="s">
        <v>1077</v>
      </c>
      <c r="BS50" s="497" t="s">
        <v>1078</v>
      </c>
      <c r="BV50" s="492">
        <f t="shared" si="22"/>
        <v>0</v>
      </c>
      <c r="BX50" s="61"/>
      <c r="BY50" s="61"/>
      <c r="BZ50" s="61"/>
      <c r="CA50" s="61"/>
      <c r="CB50" s="61"/>
      <c r="CC50" s="149"/>
      <c r="CD50" s="61"/>
      <c r="CE50" s="61"/>
      <c r="CF50" s="61"/>
      <c r="CG50" s="61"/>
      <c r="CH50" s="61"/>
      <c r="CI50" s="258"/>
      <c r="CJ50" s="61"/>
      <c r="CK50" s="61"/>
      <c r="CL50" s="61"/>
      <c r="CM50" s="61"/>
      <c r="CN50" s="61"/>
      <c r="CO50" s="258"/>
      <c r="CP50" s="61"/>
      <c r="CQ50" s="61"/>
      <c r="CR50" s="61"/>
      <c r="CS50" s="61"/>
      <c r="CT50" s="61"/>
      <c r="CU50" s="258"/>
      <c r="CV50" s="61"/>
      <c r="CW50" s="61"/>
      <c r="CX50" s="61"/>
      <c r="CY50" s="61"/>
      <c r="CZ50" s="61"/>
      <c r="DA50" s="258"/>
      <c r="DB50" s="61"/>
      <c r="DC50" s="61"/>
      <c r="DD50" s="61"/>
      <c r="DE50" s="61"/>
      <c r="DF50" s="61"/>
      <c r="DG50" s="258"/>
      <c r="DH50" s="61"/>
      <c r="DI50" s="61"/>
      <c r="DJ50" s="61"/>
      <c r="DK50" s="61"/>
      <c r="DL50" s="61"/>
      <c r="DM50" s="258"/>
      <c r="DN50" s="61"/>
      <c r="DO50" s="61"/>
      <c r="DP50" s="61"/>
      <c r="DQ50" s="61"/>
      <c r="DR50" s="61"/>
      <c r="DS50" s="258"/>
      <c r="DT50" s="499"/>
      <c r="DU50" s="258"/>
      <c r="DV50" s="258"/>
      <c r="DW50" s="258"/>
      <c r="DX50" s="258"/>
      <c r="DY50" s="258"/>
      <c r="DZ50" s="149"/>
      <c r="EA50" s="258"/>
      <c r="EB50" s="258"/>
      <c r="EC50" s="258"/>
      <c r="ED50" s="258"/>
      <c r="EE50" s="258"/>
      <c r="EF50" s="258"/>
      <c r="EG50" s="258"/>
      <c r="EH50" s="258"/>
      <c r="EI50" s="258"/>
      <c r="EJ50" s="258"/>
      <c r="EK50" s="258"/>
      <c r="EL50" s="258"/>
      <c r="EM50" s="258"/>
      <c r="EN50" s="258"/>
      <c r="EO50" s="258"/>
      <c r="EP50" s="258"/>
      <c r="EQ50" s="258"/>
      <c r="ER50" s="258"/>
      <c r="ES50" s="258"/>
      <c r="ET50" s="258"/>
      <c r="EU50" s="258"/>
      <c r="EV50" s="258"/>
      <c r="EW50" s="258"/>
      <c r="EX50" s="258"/>
      <c r="EY50" s="258"/>
      <c r="EZ50" s="258"/>
      <c r="FA50" s="258"/>
      <c r="FB50" s="258"/>
      <c r="FC50" s="258"/>
      <c r="FD50" s="258"/>
      <c r="FE50" s="258"/>
      <c r="FF50" s="258"/>
      <c r="FG50" s="258"/>
      <c r="FH50" s="258"/>
      <c r="FI50" s="258"/>
      <c r="FJ50" s="258"/>
      <c r="FK50" s="258"/>
      <c r="FL50" s="258"/>
      <c r="FM50" s="258"/>
      <c r="FN50" s="258"/>
      <c r="FO50" s="258"/>
    </row>
    <row r="51" spans="2:171" ht="14.25" customHeight="1" x14ac:dyDescent="0.3">
      <c r="B51" s="493">
        <f t="shared" si="19"/>
        <v>34</v>
      </c>
      <c r="C51" s="494" t="s">
        <v>267</v>
      </c>
      <c r="D51" s="167"/>
      <c r="E51" s="64" t="s">
        <v>41</v>
      </c>
      <c r="F51" s="79">
        <v>3</v>
      </c>
      <c r="G51" s="442"/>
      <c r="H51" s="430"/>
      <c r="I51" s="430"/>
      <c r="J51" s="430"/>
      <c r="K51" s="430"/>
      <c r="L51" s="495">
        <f>SUM(G51:K51)</f>
        <v>0</v>
      </c>
      <c r="M51" s="442"/>
      <c r="N51" s="430"/>
      <c r="O51" s="430"/>
      <c r="P51" s="430"/>
      <c r="Q51" s="430"/>
      <c r="R51" s="495">
        <f>SUM(M51:Q51)</f>
        <v>0</v>
      </c>
      <c r="S51" s="442"/>
      <c r="T51" s="430"/>
      <c r="U51" s="430"/>
      <c r="V51" s="430"/>
      <c r="W51" s="430"/>
      <c r="X51" s="495">
        <f>SUM(S51:W51)</f>
        <v>0</v>
      </c>
      <c r="Y51" s="442"/>
      <c r="Z51" s="430"/>
      <c r="AA51" s="430"/>
      <c r="AB51" s="430"/>
      <c r="AC51" s="430"/>
      <c r="AD51" s="495">
        <f>SUM(Y51:AC51)</f>
        <v>0</v>
      </c>
      <c r="AE51" s="442"/>
      <c r="AF51" s="430"/>
      <c r="AG51" s="430"/>
      <c r="AH51" s="430"/>
      <c r="AI51" s="430"/>
      <c r="AJ51" s="495">
        <f>SUM(AE51:AI51)</f>
        <v>0</v>
      </c>
      <c r="AK51" s="442"/>
      <c r="AL51" s="430"/>
      <c r="AM51" s="430"/>
      <c r="AN51" s="430"/>
      <c r="AO51" s="430"/>
      <c r="AP51" s="495">
        <f>SUM(AK51:AO51)</f>
        <v>0</v>
      </c>
      <c r="AQ51" s="442"/>
      <c r="AR51" s="430"/>
      <c r="AS51" s="430"/>
      <c r="AT51" s="430"/>
      <c r="AU51" s="430"/>
      <c r="AV51" s="495">
        <f>SUM(AQ51:AU51)</f>
        <v>0</v>
      </c>
      <c r="AW51" s="442"/>
      <c r="AX51" s="430"/>
      <c r="AY51" s="430"/>
      <c r="AZ51" s="430"/>
      <c r="BA51" s="430"/>
      <c r="BB51" s="495">
        <f>SUM(AW51:BA51)</f>
        <v>0</v>
      </c>
      <c r="BC51" s="403"/>
      <c r="BD51" s="91"/>
      <c r="BE51" s="409" t="s">
        <v>484</v>
      </c>
      <c r="BG51" s="354">
        <f t="shared" si="20"/>
        <v>0</v>
      </c>
      <c r="BH51" s="43"/>
      <c r="BJ51" s="62">
        <f t="shared" si="21"/>
        <v>34</v>
      </c>
      <c r="BK51" s="169" t="s">
        <v>268</v>
      </c>
      <c r="BL51" s="64" t="s">
        <v>41</v>
      </c>
      <c r="BM51" s="79">
        <v>8</v>
      </c>
      <c r="BN51" s="170" t="s">
        <v>1079</v>
      </c>
      <c r="BO51" s="171" t="s">
        <v>1080</v>
      </c>
      <c r="BP51" s="171" t="s">
        <v>1081</v>
      </c>
      <c r="BQ51" s="496" t="s">
        <v>1082</v>
      </c>
      <c r="BR51" s="496" t="s">
        <v>1083</v>
      </c>
      <c r="BS51" s="497" t="s">
        <v>1084</v>
      </c>
      <c r="BV51" s="492">
        <f t="shared" si="22"/>
        <v>0</v>
      </c>
      <c r="BX51" s="61"/>
      <c r="BY51" s="61"/>
      <c r="BZ51" s="61"/>
      <c r="CA51" s="61"/>
      <c r="CB51" s="61"/>
      <c r="CC51" s="149"/>
      <c r="CD51" s="61"/>
      <c r="CE51" s="61"/>
      <c r="CF51" s="61"/>
      <c r="CG51" s="61"/>
      <c r="CH51" s="61"/>
      <c r="CI51" s="258"/>
      <c r="CJ51" s="61"/>
      <c r="CK51" s="61"/>
      <c r="CL51" s="61"/>
      <c r="CM51" s="61"/>
      <c r="CN51" s="61"/>
      <c r="CO51" s="258"/>
      <c r="CP51" s="61"/>
      <c r="CQ51" s="61"/>
      <c r="CR51" s="61"/>
      <c r="CS51" s="61"/>
      <c r="CT51" s="61"/>
      <c r="CU51" s="258"/>
      <c r="CV51" s="61"/>
      <c r="CW51" s="61"/>
      <c r="CX51" s="61"/>
      <c r="CY51" s="61"/>
      <c r="CZ51" s="61"/>
      <c r="DA51" s="258"/>
      <c r="DB51" s="61"/>
      <c r="DC51" s="61"/>
      <c r="DD51" s="61"/>
      <c r="DE51" s="61"/>
      <c r="DF51" s="61"/>
      <c r="DG51" s="258"/>
      <c r="DH51" s="61"/>
      <c r="DI51" s="61"/>
      <c r="DJ51" s="61"/>
      <c r="DK51" s="61"/>
      <c r="DL51" s="61"/>
      <c r="DM51" s="258"/>
      <c r="DN51" s="61"/>
      <c r="DO51" s="61"/>
      <c r="DP51" s="61"/>
      <c r="DQ51" s="61"/>
      <c r="DR51" s="61"/>
      <c r="DS51" s="258"/>
      <c r="DT51" s="499"/>
      <c r="DU51" s="258"/>
      <c r="DV51" s="258"/>
      <c r="DW51" s="258"/>
      <c r="DX51" s="258"/>
      <c r="DY51" s="258"/>
      <c r="DZ51" s="149"/>
      <c r="EA51" s="258"/>
      <c r="EB51" s="258"/>
      <c r="EC51" s="258"/>
      <c r="ED51" s="258"/>
      <c r="EE51" s="258"/>
      <c r="EF51" s="258"/>
      <c r="EG51" s="258"/>
      <c r="EH51" s="258"/>
      <c r="EI51" s="258"/>
      <c r="EJ51" s="258"/>
      <c r="EK51" s="258"/>
      <c r="EL51" s="258"/>
      <c r="EM51" s="258"/>
      <c r="EN51" s="258"/>
      <c r="EO51" s="258"/>
      <c r="EP51" s="258"/>
      <c r="EQ51" s="258"/>
      <c r="ER51" s="258"/>
      <c r="ES51" s="258"/>
      <c r="ET51" s="258"/>
      <c r="EU51" s="258"/>
      <c r="EV51" s="258"/>
      <c r="EW51" s="258"/>
      <c r="EX51" s="258"/>
      <c r="EY51" s="258"/>
      <c r="EZ51" s="258"/>
      <c r="FA51" s="258"/>
      <c r="FB51" s="258"/>
      <c r="FC51" s="258"/>
      <c r="FD51" s="258"/>
      <c r="FE51" s="258"/>
      <c r="FF51" s="258"/>
      <c r="FG51" s="258"/>
      <c r="FH51" s="258"/>
      <c r="FI51" s="258"/>
      <c r="FJ51" s="258"/>
      <c r="FK51" s="258"/>
      <c r="FL51" s="258"/>
      <c r="FM51" s="258"/>
      <c r="FN51" s="258"/>
      <c r="FO51" s="258"/>
    </row>
    <row r="52" spans="2:171" ht="14.25" customHeight="1" thickBot="1" x14ac:dyDescent="0.35">
      <c r="B52" s="95">
        <v>35</v>
      </c>
      <c r="C52" s="96" t="s">
        <v>274</v>
      </c>
      <c r="D52" s="177"/>
      <c r="E52" s="97" t="s">
        <v>41</v>
      </c>
      <c r="F52" s="444">
        <v>3</v>
      </c>
      <c r="G52" s="500">
        <f>SUM(G42:G51)</f>
        <v>-0.66800000000000004</v>
      </c>
      <c r="H52" s="501">
        <f>SUM(H42:H51)</f>
        <v>-1.3129999999999999</v>
      </c>
      <c r="I52" s="501">
        <f>SUM(I42:I51)</f>
        <v>0.60699999999999998</v>
      </c>
      <c r="J52" s="502">
        <f>SUM(J42:J51)</f>
        <v>3.173</v>
      </c>
      <c r="K52" s="502">
        <f>SUM(K42:K51)</f>
        <v>-0.24199999999999999</v>
      </c>
      <c r="L52" s="503">
        <f t="shared" si="11"/>
        <v>1.5570000000000002</v>
      </c>
      <c r="M52" s="500">
        <f>SUM(M42:M51)</f>
        <v>0</v>
      </c>
      <c r="N52" s="501">
        <f>SUM(N42:N51)</f>
        <v>0</v>
      </c>
      <c r="O52" s="501">
        <f>SUM(O42:O51)</f>
        <v>0</v>
      </c>
      <c r="P52" s="502">
        <f>SUM(P42:P51)</f>
        <v>0</v>
      </c>
      <c r="Q52" s="502">
        <f>SUM(Q42:Q51)</f>
        <v>0</v>
      </c>
      <c r="R52" s="503">
        <f t="shared" si="12"/>
        <v>0</v>
      </c>
      <c r="S52" s="500">
        <f>SUM(S42:S51)</f>
        <v>0</v>
      </c>
      <c r="T52" s="501">
        <f>SUM(T42:T51)</f>
        <v>0</v>
      </c>
      <c r="U52" s="501">
        <f>SUM(U42:U51)</f>
        <v>0</v>
      </c>
      <c r="V52" s="502">
        <f>SUM(V42:V51)</f>
        <v>0</v>
      </c>
      <c r="W52" s="502">
        <f>SUM(W42:W51)</f>
        <v>0</v>
      </c>
      <c r="X52" s="503">
        <f t="shared" si="13"/>
        <v>0</v>
      </c>
      <c r="Y52" s="500">
        <f>SUM(Y42:Y51)</f>
        <v>0</v>
      </c>
      <c r="Z52" s="501">
        <f>SUM(Z42:Z51)</f>
        <v>0</v>
      </c>
      <c r="AA52" s="501">
        <f>SUM(AA42:AA51)</f>
        <v>0</v>
      </c>
      <c r="AB52" s="502">
        <f>SUM(AB42:AB51)</f>
        <v>0</v>
      </c>
      <c r="AC52" s="502">
        <f>SUM(AC42:AC51)</f>
        <v>0</v>
      </c>
      <c r="AD52" s="503">
        <f t="shared" si="14"/>
        <v>0</v>
      </c>
      <c r="AE52" s="500">
        <f>SUM(AE42:AE51)</f>
        <v>0</v>
      </c>
      <c r="AF52" s="501">
        <f>SUM(AF42:AF51)</f>
        <v>0</v>
      </c>
      <c r="AG52" s="501">
        <f>SUM(AG42:AG51)</f>
        <v>0</v>
      </c>
      <c r="AH52" s="502">
        <f>SUM(AH42:AH51)</f>
        <v>0</v>
      </c>
      <c r="AI52" s="502">
        <f>SUM(AI42:AI51)</f>
        <v>0</v>
      </c>
      <c r="AJ52" s="503">
        <f t="shared" si="15"/>
        <v>0</v>
      </c>
      <c r="AK52" s="500">
        <f>SUM(AK42:AK51)</f>
        <v>0</v>
      </c>
      <c r="AL52" s="501">
        <f>SUM(AL42:AL51)</f>
        <v>0</v>
      </c>
      <c r="AM52" s="501">
        <f>SUM(AM42:AM51)</f>
        <v>0</v>
      </c>
      <c r="AN52" s="502">
        <f>SUM(AN42:AN51)</f>
        <v>0</v>
      </c>
      <c r="AO52" s="502">
        <f>SUM(AO42:AO51)</f>
        <v>0</v>
      </c>
      <c r="AP52" s="503">
        <f t="shared" si="16"/>
        <v>0</v>
      </c>
      <c r="AQ52" s="500">
        <f>SUM(AQ42:AQ51)</f>
        <v>0</v>
      </c>
      <c r="AR52" s="501">
        <f>SUM(AR42:AR51)</f>
        <v>0</v>
      </c>
      <c r="AS52" s="501">
        <f>SUM(AS42:AS51)</f>
        <v>0</v>
      </c>
      <c r="AT52" s="502">
        <f>SUM(AT42:AT51)</f>
        <v>0</v>
      </c>
      <c r="AU52" s="502">
        <f>SUM(AU42:AU51)</f>
        <v>0</v>
      </c>
      <c r="AV52" s="503">
        <f t="shared" si="17"/>
        <v>0</v>
      </c>
      <c r="AW52" s="500">
        <f>SUM(AW42:AW51)</f>
        <v>0</v>
      </c>
      <c r="AX52" s="501">
        <f>SUM(AX42:AX51)</f>
        <v>0</v>
      </c>
      <c r="AY52" s="501">
        <f>SUM(AY42:AY51)</f>
        <v>0</v>
      </c>
      <c r="AZ52" s="502">
        <f>SUM(AZ42:AZ51)</f>
        <v>0</v>
      </c>
      <c r="BA52" s="502">
        <f>SUM(BA42:BA51)</f>
        <v>0</v>
      </c>
      <c r="BB52" s="503">
        <f t="shared" si="18"/>
        <v>0</v>
      </c>
      <c r="BC52" s="403"/>
      <c r="BD52" s="141" t="s">
        <v>1085</v>
      </c>
      <c r="BE52" s="418"/>
      <c r="BG52" s="43"/>
      <c r="BH52" s="43"/>
      <c r="BJ52" s="95">
        <v>35</v>
      </c>
      <c r="BK52" s="96" t="s">
        <v>274</v>
      </c>
      <c r="BL52" s="97" t="s">
        <v>41</v>
      </c>
      <c r="BM52" s="444">
        <v>3</v>
      </c>
      <c r="BN52" s="182" t="s">
        <v>1086</v>
      </c>
      <c r="BO52" s="183" t="s">
        <v>1087</v>
      </c>
      <c r="BP52" s="183" t="s">
        <v>1088</v>
      </c>
      <c r="BQ52" s="504" t="s">
        <v>1089</v>
      </c>
      <c r="BR52" s="504" t="s">
        <v>1090</v>
      </c>
      <c r="BS52" s="505" t="s">
        <v>1091</v>
      </c>
      <c r="BX52" s="258"/>
      <c r="BY52" s="258"/>
      <c r="BZ52" s="258"/>
      <c r="CA52" s="258"/>
      <c r="CB52" s="258"/>
      <c r="CC52" s="149"/>
      <c r="CD52" s="258"/>
      <c r="CE52" s="258"/>
      <c r="CF52" s="258"/>
      <c r="CG52" s="258"/>
      <c r="CH52" s="258"/>
      <c r="CI52" s="258"/>
      <c r="CJ52" s="258"/>
      <c r="CK52" s="258"/>
      <c r="CL52" s="258"/>
      <c r="CM52" s="258"/>
      <c r="CN52" s="258"/>
      <c r="CO52" s="258"/>
      <c r="CP52" s="258"/>
      <c r="CQ52" s="258"/>
      <c r="CR52" s="258"/>
      <c r="CS52" s="258"/>
      <c r="CT52" s="258"/>
      <c r="CU52" s="258"/>
      <c r="CV52" s="258"/>
      <c r="CW52" s="258"/>
      <c r="CX52" s="258"/>
      <c r="CY52" s="258"/>
      <c r="CZ52" s="258"/>
      <c r="DA52" s="258"/>
      <c r="DB52" s="258"/>
      <c r="DC52" s="258"/>
      <c r="DD52" s="258"/>
      <c r="DE52" s="258"/>
      <c r="DF52" s="258"/>
      <c r="DG52" s="258"/>
      <c r="DH52" s="258"/>
      <c r="DI52" s="258"/>
      <c r="DJ52" s="258"/>
      <c r="DK52" s="258"/>
      <c r="DL52" s="258"/>
      <c r="DM52" s="258"/>
      <c r="DN52" s="258"/>
      <c r="DO52" s="258"/>
      <c r="DP52" s="258"/>
      <c r="DQ52" s="258"/>
      <c r="DR52" s="258"/>
      <c r="DS52" s="258"/>
      <c r="DT52" s="499"/>
    </row>
    <row r="53" spans="2:171" ht="14.25" customHeight="1" thickBot="1" x14ac:dyDescent="0.35">
      <c r="B53" s="149"/>
      <c r="C53" s="150"/>
      <c r="D53" s="415"/>
      <c r="E53" s="415"/>
      <c r="F53" s="415"/>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c r="AG53" s="416"/>
      <c r="AH53" s="416"/>
      <c r="AI53" s="416"/>
      <c r="AJ53" s="416"/>
      <c r="AK53" s="416"/>
      <c r="AL53" s="416"/>
      <c r="AM53" s="416"/>
      <c r="AN53" s="416"/>
      <c r="AO53" s="416"/>
      <c r="AP53" s="416"/>
      <c r="AQ53" s="416"/>
      <c r="AR53" s="416"/>
      <c r="AS53" s="416"/>
      <c r="AT53" s="416"/>
      <c r="AU53" s="416"/>
      <c r="AV53" s="416"/>
      <c r="AW53" s="416"/>
      <c r="AX53" s="416"/>
      <c r="AY53" s="416"/>
      <c r="AZ53" s="416"/>
      <c r="BA53" s="416"/>
      <c r="BB53" s="416"/>
      <c r="BC53" s="403"/>
      <c r="BD53" s="120"/>
      <c r="BE53" s="204"/>
      <c r="BG53" s="43"/>
      <c r="BH53" s="43"/>
      <c r="BJ53" s="149"/>
      <c r="BK53" s="150"/>
      <c r="BL53" s="415"/>
      <c r="BM53" s="415"/>
      <c r="BN53" s="416"/>
      <c r="BO53" s="416"/>
      <c r="BP53" s="416"/>
      <c r="BQ53" s="416"/>
      <c r="BR53" s="416"/>
      <c r="BS53" s="416"/>
      <c r="BX53" s="258"/>
      <c r="BY53" s="258"/>
      <c r="BZ53" s="258"/>
      <c r="CA53" s="258"/>
      <c r="CB53" s="258"/>
      <c r="CC53" s="149"/>
      <c r="CD53" s="258"/>
      <c r="CE53" s="258"/>
      <c r="CF53" s="258"/>
      <c r="CG53" s="258"/>
      <c r="CH53" s="258"/>
      <c r="CI53" s="258"/>
      <c r="CJ53" s="258"/>
      <c r="CK53" s="258"/>
      <c r="CL53" s="258"/>
      <c r="CM53" s="258"/>
      <c r="CN53" s="258"/>
      <c r="CO53" s="258"/>
      <c r="CP53" s="258"/>
      <c r="CQ53" s="258"/>
      <c r="CR53" s="258"/>
      <c r="CS53" s="258"/>
      <c r="CT53" s="258"/>
      <c r="CU53" s="258"/>
      <c r="CV53" s="258"/>
      <c r="CW53" s="258"/>
      <c r="CX53" s="258"/>
      <c r="CY53" s="258"/>
      <c r="CZ53" s="258"/>
      <c r="DA53" s="258"/>
      <c r="DB53" s="258"/>
      <c r="DC53" s="258"/>
      <c r="DD53" s="258"/>
      <c r="DE53" s="258"/>
      <c r="DF53" s="258"/>
      <c r="DG53" s="258"/>
      <c r="DH53" s="258"/>
      <c r="DI53" s="258"/>
      <c r="DJ53" s="258"/>
      <c r="DK53" s="258"/>
      <c r="DL53" s="258"/>
      <c r="DM53" s="258"/>
      <c r="DN53" s="258"/>
      <c r="DO53" s="258"/>
      <c r="DP53" s="258"/>
      <c r="DQ53" s="258"/>
      <c r="DR53" s="258"/>
      <c r="DS53" s="258"/>
      <c r="DT53" s="499"/>
    </row>
    <row r="54" spans="2:171" ht="15" customHeight="1" thickBot="1" x14ac:dyDescent="0.35">
      <c r="B54" s="40" t="s">
        <v>281</v>
      </c>
      <c r="C54" s="153" t="s">
        <v>282</v>
      </c>
      <c r="D54" s="458"/>
      <c r="E54" s="404"/>
      <c r="F54" s="404"/>
      <c r="G54" s="454"/>
      <c r="H54" s="454"/>
      <c r="I54" s="454"/>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4"/>
      <c r="AP54" s="454"/>
      <c r="AQ54" s="454"/>
      <c r="AR54" s="454"/>
      <c r="AS54" s="454"/>
      <c r="AT54" s="454"/>
      <c r="AU54" s="454"/>
      <c r="AV54" s="454"/>
      <c r="AW54" s="454"/>
      <c r="AX54" s="454"/>
      <c r="AY54" s="454"/>
      <c r="AZ54" s="454"/>
      <c r="BA54" s="454"/>
      <c r="BB54" s="454"/>
      <c r="BC54" s="403"/>
      <c r="BD54" s="115"/>
      <c r="BE54" s="204"/>
      <c r="BG54" s="43"/>
      <c r="BH54" s="43"/>
      <c r="BJ54" s="40" t="s">
        <v>281</v>
      </c>
      <c r="BK54" s="153" t="s">
        <v>282</v>
      </c>
      <c r="BL54" s="404"/>
      <c r="BM54" s="404"/>
      <c r="BN54" s="486"/>
      <c r="BO54" s="486"/>
      <c r="BP54" s="486"/>
      <c r="BQ54" s="486"/>
      <c r="BR54" s="486"/>
      <c r="BS54" s="486"/>
      <c r="BX54" s="258"/>
      <c r="BY54" s="258"/>
      <c r="BZ54" s="258"/>
      <c r="CA54" s="258"/>
      <c r="CB54" s="258"/>
      <c r="CC54" s="149"/>
      <c r="CD54" s="258"/>
      <c r="CE54" s="258"/>
      <c r="CF54" s="258"/>
      <c r="CG54" s="258"/>
      <c r="CH54" s="258"/>
      <c r="CI54" s="258"/>
      <c r="CJ54" s="258"/>
      <c r="CK54" s="258"/>
      <c r="CL54" s="258"/>
      <c r="CM54" s="258"/>
      <c r="CN54" s="258"/>
      <c r="CO54" s="258"/>
      <c r="CP54" s="258"/>
      <c r="CQ54" s="258"/>
      <c r="CR54" s="258"/>
      <c r="CS54" s="258"/>
      <c r="CT54" s="258"/>
      <c r="CU54" s="258"/>
      <c r="CV54" s="258"/>
      <c r="CW54" s="258"/>
      <c r="CX54" s="258"/>
      <c r="CY54" s="258"/>
      <c r="CZ54" s="258"/>
      <c r="DA54" s="258"/>
      <c r="DB54" s="258"/>
      <c r="DC54" s="258"/>
      <c r="DD54" s="258"/>
      <c r="DE54" s="258"/>
      <c r="DF54" s="258"/>
      <c r="DG54" s="258"/>
      <c r="DH54" s="258"/>
      <c r="DI54" s="258"/>
      <c r="DJ54" s="258"/>
      <c r="DK54" s="258"/>
      <c r="DL54" s="258"/>
      <c r="DM54" s="258"/>
      <c r="DN54" s="258"/>
      <c r="DO54" s="258"/>
      <c r="DP54" s="258"/>
      <c r="DQ54" s="258"/>
      <c r="DR54" s="258"/>
      <c r="DS54" s="258"/>
      <c r="DT54" s="506"/>
    </row>
    <row r="55" spans="2:171" ht="14.25" customHeight="1" thickBot="1" x14ac:dyDescent="0.35">
      <c r="B55" s="186">
        <f>+B52+1</f>
        <v>36</v>
      </c>
      <c r="C55" s="187" t="s">
        <v>285</v>
      </c>
      <c r="D55" s="188"/>
      <c r="E55" s="188" t="s">
        <v>41</v>
      </c>
      <c r="F55" s="507">
        <v>3</v>
      </c>
      <c r="G55" s="508">
        <f>G52+G39</f>
        <v>185.73757310483313</v>
      </c>
      <c r="H55" s="509">
        <f>H52+H39</f>
        <v>279.64881086296111</v>
      </c>
      <c r="I55" s="509">
        <f>I52+I39</f>
        <v>10.211831167852335</v>
      </c>
      <c r="J55" s="510">
        <f>J52+J39</f>
        <v>57.805051759772738</v>
      </c>
      <c r="K55" s="511">
        <f>K52+K39</f>
        <v>14.4529897069106</v>
      </c>
      <c r="L55" s="509">
        <f>SUM(G55:K55)</f>
        <v>547.85625660232984</v>
      </c>
      <c r="M55" s="508">
        <f>M52+M39</f>
        <v>219.86081452598694</v>
      </c>
      <c r="N55" s="509">
        <f>N52+N39</f>
        <v>322.75847063573559</v>
      </c>
      <c r="O55" s="509">
        <f>O52+O39</f>
        <v>13.709521762215008</v>
      </c>
      <c r="P55" s="510">
        <f>P52+P39</f>
        <v>56.280989970289468</v>
      </c>
      <c r="Q55" s="511">
        <f>Q52+Q39</f>
        <v>16.079913042289199</v>
      </c>
      <c r="R55" s="509">
        <f>SUM(M55:Q55)</f>
        <v>628.68970993651612</v>
      </c>
      <c r="S55" s="508">
        <f>S52+S39</f>
        <v>237.34617133244095</v>
      </c>
      <c r="T55" s="509">
        <f>T52+T39</f>
        <v>308.88912073832682</v>
      </c>
      <c r="U55" s="509">
        <f>U52+U39</f>
        <v>12.92127380131388</v>
      </c>
      <c r="V55" s="510">
        <f>V52+V39</f>
        <v>48.946784818520634</v>
      </c>
      <c r="W55" s="511">
        <f>W52+W39</f>
        <v>16.227671739208709</v>
      </c>
      <c r="X55" s="509">
        <f>SUM(S55:W55)</f>
        <v>624.33102242981101</v>
      </c>
      <c r="Y55" s="508">
        <f>Y52+Y39</f>
        <v>199.60521702124697</v>
      </c>
      <c r="Z55" s="509">
        <f>Z52+Z39</f>
        <v>292.35984602988964</v>
      </c>
      <c r="AA55" s="509">
        <f>AA52+AA39</f>
        <v>12.229527310938675</v>
      </c>
      <c r="AB55" s="510">
        <f>AB52+AB39</f>
        <v>41.8660780989823</v>
      </c>
      <c r="AC55" s="511">
        <f>AC52+AC39</f>
        <v>14.875184229120176</v>
      </c>
      <c r="AD55" s="509">
        <f>SUM(Y55:AC55)</f>
        <v>560.93585269017774</v>
      </c>
      <c r="AE55" s="508">
        <f>AE52+AE39</f>
        <v>202.22670983542034</v>
      </c>
      <c r="AF55" s="509">
        <f>AF52+AF39</f>
        <v>343.06248985100672</v>
      </c>
      <c r="AG55" s="509">
        <f>AG52+AG39</f>
        <v>12.209507781874184</v>
      </c>
      <c r="AH55" s="510">
        <f>AH52+AH39</f>
        <v>42.179961319991598</v>
      </c>
      <c r="AI55" s="511">
        <f>AI52+AI39</f>
        <v>14.800056720030316</v>
      </c>
      <c r="AJ55" s="509">
        <f>SUM(AE55:AI55)</f>
        <v>614.47872550832312</v>
      </c>
      <c r="AK55" s="508">
        <f>AK52+AK39</f>
        <v>192.23280092003759</v>
      </c>
      <c r="AL55" s="509">
        <f>AL52+AL39</f>
        <v>360.61732462944599</v>
      </c>
      <c r="AM55" s="509">
        <f>AM52+AM39</f>
        <v>12.236738113492043</v>
      </c>
      <c r="AN55" s="510">
        <f>AN52+AN39</f>
        <v>41.41569503254582</v>
      </c>
      <c r="AO55" s="511">
        <f>AO52+AO39</f>
        <v>14.720432601006424</v>
      </c>
      <c r="AP55" s="509">
        <f>SUM(AK55:AO55)</f>
        <v>621.22299129652788</v>
      </c>
      <c r="AQ55" s="508">
        <f>AQ52+AQ39</f>
        <v>188.85958736052862</v>
      </c>
      <c r="AR55" s="509">
        <f>AR52+AR39</f>
        <v>355.75497405804822</v>
      </c>
      <c r="AS55" s="509">
        <f>AS52+AS39</f>
        <v>12.068746955016087</v>
      </c>
      <c r="AT55" s="510">
        <f>AT52+AT39</f>
        <v>39.371503885557779</v>
      </c>
      <c r="AU55" s="511">
        <f>AU52+AU39</f>
        <v>14.541768012148216</v>
      </c>
      <c r="AV55" s="509">
        <f>SUM(AQ55:AU55)</f>
        <v>610.59658027129888</v>
      </c>
      <c r="AW55" s="508">
        <f>AW52+AW39</f>
        <v>176.53695058826983</v>
      </c>
      <c r="AX55" s="509">
        <f>AX52+AX39</f>
        <v>309.58427157890873</v>
      </c>
      <c r="AY55" s="509">
        <f>AY52+AY39</f>
        <v>11.749749489442559</v>
      </c>
      <c r="AZ55" s="510">
        <f>AZ52+AZ39</f>
        <v>33.347945284716978</v>
      </c>
      <c r="BA55" s="511">
        <f>BA52+BA39</f>
        <v>14.217968495277525</v>
      </c>
      <c r="BB55" s="512">
        <f>SUM(AW55:BA55)</f>
        <v>545.43688543661563</v>
      </c>
      <c r="BC55" s="403"/>
      <c r="BD55" s="194" t="s">
        <v>284</v>
      </c>
      <c r="BE55" s="513"/>
      <c r="BG55" s="43"/>
      <c r="BH55" s="43"/>
      <c r="BJ55" s="186">
        <f>+BJ52+1</f>
        <v>36</v>
      </c>
      <c r="BK55" s="187" t="s">
        <v>285</v>
      </c>
      <c r="BL55" s="188" t="s">
        <v>41</v>
      </c>
      <c r="BM55" s="507">
        <v>3</v>
      </c>
      <c r="BN55" s="196" t="s">
        <v>1092</v>
      </c>
      <c r="BO55" s="197" t="s">
        <v>1093</v>
      </c>
      <c r="BP55" s="197" t="s">
        <v>1094</v>
      </c>
      <c r="BQ55" s="198" t="s">
        <v>1095</v>
      </c>
      <c r="BR55" s="514" t="s">
        <v>1096</v>
      </c>
      <c r="BS55" s="515" t="s">
        <v>1097</v>
      </c>
      <c r="BX55" s="258"/>
      <c r="BY55" s="258"/>
      <c r="BZ55" s="258"/>
      <c r="CA55" s="258"/>
      <c r="CB55" s="258"/>
      <c r="CC55" s="258"/>
      <c r="CD55" s="258"/>
      <c r="CE55" s="258"/>
      <c r="CF55" s="258"/>
      <c r="CG55" s="258"/>
      <c r="CH55" s="258"/>
      <c r="CI55" s="258"/>
      <c r="CJ55" s="258"/>
      <c r="CK55" s="258"/>
      <c r="CL55" s="258"/>
      <c r="CM55" s="258"/>
      <c r="CN55" s="258"/>
      <c r="CO55" s="258"/>
      <c r="CP55" s="258"/>
      <c r="CQ55" s="258"/>
      <c r="CR55" s="258"/>
      <c r="CS55" s="258"/>
      <c r="CT55" s="258"/>
      <c r="CU55" s="258"/>
      <c r="CV55" s="258"/>
      <c r="CW55" s="258"/>
      <c r="CX55" s="258"/>
      <c r="CY55" s="258"/>
      <c r="CZ55" s="258"/>
      <c r="DA55" s="258"/>
      <c r="DB55" s="258"/>
      <c r="DC55" s="258"/>
      <c r="DD55" s="258"/>
      <c r="DE55" s="258"/>
      <c r="DF55" s="258"/>
      <c r="DG55" s="258"/>
      <c r="DH55" s="258"/>
      <c r="DI55" s="258"/>
      <c r="DJ55" s="258"/>
      <c r="DK55" s="258"/>
      <c r="DL55" s="258"/>
      <c r="DM55" s="258"/>
      <c r="DN55" s="258"/>
      <c r="DO55" s="258"/>
      <c r="DP55" s="258"/>
      <c r="DQ55" s="258"/>
      <c r="DR55" s="258"/>
      <c r="DS55" s="258"/>
      <c r="DT55" s="506"/>
    </row>
    <row r="56" spans="2:171" ht="15" customHeight="1" x14ac:dyDescent="0.3">
      <c r="B56" s="516"/>
      <c r="C56" s="516"/>
      <c r="D56" s="516"/>
      <c r="E56" s="403"/>
      <c r="F56" s="403"/>
      <c r="G56" s="403"/>
      <c r="H56" s="403"/>
      <c r="I56" s="403"/>
      <c r="J56" s="403"/>
      <c r="K56" s="403"/>
      <c r="L56" s="403"/>
      <c r="M56" s="403"/>
      <c r="N56" s="403"/>
      <c r="O56" s="403"/>
      <c r="P56" s="403"/>
      <c r="Q56" s="403"/>
      <c r="R56" s="403"/>
      <c r="S56" s="403"/>
      <c r="T56" s="403"/>
      <c r="U56" s="403"/>
      <c r="V56" s="403"/>
      <c r="W56" s="403"/>
      <c r="X56" s="403"/>
      <c r="Y56" s="403"/>
      <c r="Z56" s="403"/>
      <c r="AA56" s="403"/>
      <c r="AB56" s="403"/>
      <c r="AC56" s="403"/>
      <c r="AD56" s="403"/>
      <c r="AE56" s="403"/>
      <c r="AF56" s="403"/>
      <c r="AG56" s="403"/>
      <c r="AH56" s="403"/>
      <c r="AI56" s="403"/>
      <c r="AJ56" s="403"/>
      <c r="AK56" s="403"/>
      <c r="AL56" s="403"/>
      <c r="AM56" s="403"/>
      <c r="AN56" s="403"/>
      <c r="AO56" s="403"/>
      <c r="AP56" s="403"/>
      <c r="AQ56" s="403"/>
      <c r="AR56" s="403"/>
      <c r="AS56" s="403"/>
      <c r="AT56" s="403"/>
      <c r="AU56" s="403"/>
      <c r="AV56" s="403"/>
      <c r="AW56" s="403"/>
      <c r="AX56" s="403"/>
      <c r="AY56" s="403"/>
      <c r="AZ56" s="403"/>
      <c r="BA56" s="403"/>
      <c r="BB56" s="403"/>
      <c r="BC56" s="403"/>
      <c r="BD56" s="403"/>
      <c r="BG56" s="43"/>
      <c r="BH56" s="43"/>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506"/>
    </row>
    <row r="57" spans="2:171" ht="14.25" customHeight="1" x14ac:dyDescent="0.3">
      <c r="B57" s="206" t="s">
        <v>291</v>
      </c>
      <c r="C57" s="207"/>
      <c r="D57" s="208"/>
      <c r="E57" s="208"/>
      <c r="F57" s="208"/>
      <c r="G57" s="35"/>
      <c r="H57" s="209"/>
      <c r="I57" s="209"/>
      <c r="J57" s="209"/>
      <c r="K57" s="209"/>
      <c r="L57" s="209"/>
      <c r="M57" s="209"/>
      <c r="N57" s="209"/>
      <c r="O57" s="209"/>
      <c r="P57" s="209"/>
      <c r="Q57" s="209"/>
      <c r="R57" s="111"/>
      <c r="S57" s="111"/>
      <c r="T57" s="111"/>
      <c r="U57" s="111"/>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3"/>
      <c r="AY57" s="403"/>
      <c r="AZ57" s="403"/>
      <c r="BA57" s="403"/>
      <c r="BB57" s="403"/>
      <c r="BC57" s="403"/>
      <c r="BD57" s="403"/>
      <c r="BG57" s="517"/>
      <c r="BH57" s="517"/>
      <c r="BX57" s="258"/>
      <c r="BY57" s="258"/>
      <c r="BZ57" s="258"/>
      <c r="CA57" s="258"/>
      <c r="CB57" s="258"/>
      <c r="CC57" s="258"/>
      <c r="CD57" s="258"/>
      <c r="CE57" s="258"/>
      <c r="CF57" s="258"/>
      <c r="CG57" s="258"/>
      <c r="CH57" s="258"/>
      <c r="CI57" s="258"/>
      <c r="CJ57" s="258"/>
      <c r="CK57" s="258"/>
      <c r="CL57" s="258"/>
      <c r="CM57" s="258"/>
      <c r="CN57" s="258"/>
      <c r="CO57" s="258"/>
      <c r="CP57" s="258"/>
      <c r="CQ57" s="258"/>
      <c r="CR57" s="258"/>
      <c r="CS57" s="258"/>
      <c r="CT57" s="258"/>
      <c r="CU57" s="258"/>
      <c r="CV57" s="258"/>
      <c r="CW57" s="258"/>
      <c r="CX57" s="258"/>
      <c r="CY57" s="258"/>
      <c r="CZ57" s="258"/>
      <c r="DA57" s="258"/>
      <c r="DB57" s="258"/>
      <c r="DC57" s="258"/>
      <c r="DD57" s="258"/>
      <c r="DE57" s="258"/>
      <c r="DF57" s="258"/>
      <c r="DG57" s="258"/>
      <c r="DH57" s="258"/>
      <c r="DI57" s="258"/>
      <c r="DJ57" s="258"/>
      <c r="DK57" s="258"/>
      <c r="DL57" s="258"/>
      <c r="DM57" s="258"/>
      <c r="DN57" s="258"/>
      <c r="DO57" s="258"/>
      <c r="DP57" s="258"/>
      <c r="DQ57" s="258"/>
      <c r="DR57" s="258"/>
      <c r="DS57" s="258"/>
      <c r="DT57" s="506"/>
    </row>
    <row r="58" spans="2:171" ht="14.25" customHeight="1" x14ac:dyDescent="0.3">
      <c r="B58" s="211"/>
      <c r="C58" s="212" t="s">
        <v>292</v>
      </c>
      <c r="D58" s="208"/>
      <c r="E58" s="208"/>
      <c r="F58" s="208"/>
      <c r="G58" s="35"/>
      <c r="H58" s="209"/>
      <c r="I58" s="209"/>
      <c r="J58" s="209"/>
      <c r="K58" s="209"/>
      <c r="L58" s="209"/>
      <c r="M58" s="209"/>
      <c r="N58" s="209"/>
      <c r="O58" s="209"/>
      <c r="P58" s="209"/>
      <c r="Q58" s="209"/>
      <c r="R58" s="111"/>
      <c r="S58" s="111"/>
      <c r="T58" s="111"/>
      <c r="U58" s="111"/>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3"/>
      <c r="AY58" s="403"/>
      <c r="AZ58" s="403"/>
      <c r="BA58" s="403"/>
      <c r="BB58" s="403"/>
      <c r="BC58" s="403"/>
      <c r="BD58" s="403"/>
      <c r="BG58" s="517"/>
      <c r="BH58" s="517"/>
      <c r="BX58" s="258"/>
      <c r="BY58" s="258"/>
      <c r="BZ58" s="258"/>
      <c r="CA58" s="258"/>
      <c r="CB58" s="258"/>
      <c r="CC58" s="258"/>
      <c r="CD58" s="258"/>
      <c r="CE58" s="258"/>
      <c r="CF58" s="258"/>
      <c r="CG58" s="258"/>
      <c r="CH58" s="258"/>
      <c r="CI58" s="258"/>
      <c r="CJ58" s="258"/>
      <c r="CK58" s="258"/>
      <c r="CL58" s="258"/>
      <c r="CM58" s="258"/>
      <c r="CN58" s="258"/>
      <c r="CO58" s="258"/>
      <c r="CP58" s="258"/>
      <c r="CQ58" s="258"/>
      <c r="CR58" s="258"/>
      <c r="CS58" s="258"/>
      <c r="CT58" s="258"/>
      <c r="CU58" s="258"/>
      <c r="CV58" s="258"/>
      <c r="CW58" s="258"/>
      <c r="CX58" s="258"/>
      <c r="CY58" s="258"/>
      <c r="CZ58" s="258"/>
      <c r="DA58" s="258"/>
      <c r="DB58" s="258"/>
      <c r="DC58" s="258"/>
      <c r="DD58" s="258"/>
      <c r="DE58" s="258"/>
      <c r="DF58" s="258"/>
      <c r="DG58" s="258"/>
      <c r="DH58" s="258"/>
      <c r="DI58" s="258"/>
      <c r="DJ58" s="258"/>
      <c r="DK58" s="258"/>
      <c r="DL58" s="258"/>
      <c r="DM58" s="258"/>
      <c r="DN58" s="258"/>
      <c r="DO58" s="258"/>
      <c r="DP58" s="258"/>
      <c r="DQ58" s="258"/>
      <c r="DR58" s="258"/>
      <c r="DS58" s="258"/>
      <c r="DT58" s="506"/>
    </row>
    <row r="59" spans="2:171" ht="14.25" customHeight="1" x14ac:dyDescent="0.3">
      <c r="B59" s="213"/>
      <c r="C59" s="212" t="s">
        <v>293</v>
      </c>
      <c r="D59" s="208"/>
      <c r="E59" s="208"/>
      <c r="F59" s="208"/>
      <c r="G59" s="35"/>
      <c r="H59" s="209"/>
      <c r="I59" s="209"/>
      <c r="J59" s="209"/>
      <c r="K59" s="209"/>
      <c r="L59" s="209"/>
      <c r="M59" s="209"/>
      <c r="N59" s="209"/>
      <c r="O59" s="209"/>
      <c r="P59" s="209"/>
      <c r="Q59" s="209"/>
      <c r="R59" s="111"/>
      <c r="S59" s="111"/>
      <c r="T59" s="111"/>
      <c r="U59" s="111"/>
      <c r="V59" s="403"/>
      <c r="W59" s="403"/>
      <c r="X59" s="403"/>
      <c r="Y59" s="403"/>
      <c r="Z59" s="403"/>
      <c r="AA59" s="403"/>
      <c r="AB59" s="403"/>
      <c r="AC59" s="403"/>
      <c r="AD59" s="403"/>
      <c r="AE59" s="403"/>
      <c r="AF59" s="403"/>
      <c r="AG59" s="403"/>
      <c r="AH59" s="403"/>
      <c r="AI59" s="403"/>
      <c r="AJ59" s="403"/>
      <c r="AK59" s="403"/>
      <c r="AL59" s="403"/>
      <c r="AM59" s="403"/>
      <c r="AN59" s="403"/>
      <c r="AO59" s="403"/>
      <c r="AP59" s="403"/>
      <c r="AQ59" s="403"/>
      <c r="AR59" s="403"/>
      <c r="AS59" s="403"/>
      <c r="AT59" s="403"/>
      <c r="AU59" s="403"/>
      <c r="AV59" s="403"/>
      <c r="AW59" s="403"/>
      <c r="AX59" s="403"/>
      <c r="AY59" s="403"/>
      <c r="AZ59" s="403"/>
      <c r="BA59" s="403"/>
      <c r="BB59" s="403"/>
      <c r="BC59" s="403"/>
      <c r="BD59" s="403"/>
      <c r="BU59" s="506"/>
      <c r="BV59" s="518"/>
      <c r="BW59" s="518"/>
      <c r="BX59" s="519"/>
      <c r="DT59" s="506"/>
    </row>
    <row r="60" spans="2:171" ht="14.25" customHeight="1" x14ac:dyDescent="0.3">
      <c r="B60" s="214"/>
      <c r="C60" s="212" t="s">
        <v>294</v>
      </c>
      <c r="D60" s="208"/>
      <c r="E60" s="208"/>
      <c r="F60" s="208"/>
      <c r="G60" s="35"/>
      <c r="H60" s="209"/>
      <c r="I60" s="209"/>
      <c r="J60" s="209"/>
      <c r="K60" s="209"/>
      <c r="L60" s="209"/>
      <c r="M60" s="209"/>
      <c r="N60" s="209"/>
      <c r="O60" s="209"/>
      <c r="P60" s="209"/>
      <c r="Q60" s="209"/>
      <c r="R60" s="111"/>
      <c r="S60" s="111"/>
      <c r="T60" s="111"/>
      <c r="U60" s="111"/>
      <c r="V60" s="403"/>
      <c r="W60" s="403"/>
      <c r="X60" s="403"/>
      <c r="Y60" s="403"/>
      <c r="Z60" s="403"/>
      <c r="AA60" s="403"/>
      <c r="AB60" s="403"/>
      <c r="AC60" s="403"/>
      <c r="AD60" s="403"/>
      <c r="AE60" s="403"/>
      <c r="AF60" s="403"/>
      <c r="AG60" s="403"/>
      <c r="AH60" s="403"/>
      <c r="AI60" s="403"/>
      <c r="AJ60" s="403"/>
      <c r="AK60" s="403"/>
      <c r="AL60" s="403"/>
      <c r="AM60" s="403"/>
      <c r="AN60" s="403"/>
      <c r="AO60" s="403"/>
      <c r="AP60" s="403"/>
      <c r="AQ60" s="403"/>
      <c r="AR60" s="403"/>
      <c r="AS60" s="403"/>
      <c r="AT60" s="403"/>
      <c r="AU60" s="403"/>
      <c r="AV60" s="403"/>
      <c r="AW60" s="403"/>
      <c r="AX60" s="403"/>
      <c r="AY60" s="403"/>
      <c r="AZ60" s="403"/>
      <c r="BA60" s="403"/>
      <c r="BB60" s="403"/>
      <c r="BC60" s="403"/>
      <c r="BD60" s="403"/>
      <c r="BU60" s="506"/>
      <c r="BV60" s="518"/>
      <c r="BW60" s="518"/>
      <c r="BX60" s="520"/>
      <c r="DT60" s="506"/>
    </row>
    <row r="61" spans="2:171" ht="14.25" customHeight="1" x14ac:dyDescent="0.3">
      <c r="B61" s="215"/>
      <c r="C61" s="212" t="s">
        <v>295</v>
      </c>
      <c r="D61" s="208"/>
      <c r="E61" s="208"/>
      <c r="F61" s="208"/>
      <c r="G61" s="35"/>
      <c r="H61" s="209"/>
      <c r="I61" s="209"/>
      <c r="J61" s="209"/>
      <c r="K61" s="209"/>
      <c r="L61" s="209"/>
      <c r="M61" s="209"/>
      <c r="N61" s="209"/>
      <c r="O61" s="209"/>
      <c r="P61" s="209"/>
      <c r="Q61" s="209"/>
      <c r="R61" s="111"/>
      <c r="S61" s="111"/>
      <c r="T61" s="111"/>
      <c r="U61" s="111"/>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3"/>
      <c r="AY61" s="403"/>
      <c r="AZ61" s="403"/>
      <c r="BA61" s="403"/>
      <c r="BB61" s="403"/>
      <c r="BC61" s="403"/>
      <c r="BD61" s="403"/>
      <c r="BU61" s="506"/>
      <c r="BV61" s="518"/>
      <c r="BW61" s="518"/>
      <c r="BX61" s="520"/>
      <c r="DT61" s="506"/>
    </row>
    <row r="62" spans="2:171" ht="14.25" customHeight="1" thickBot="1" x14ac:dyDescent="0.35">
      <c r="B62" s="216"/>
      <c r="C62" s="212"/>
      <c r="D62" s="208"/>
      <c r="E62" s="208"/>
      <c r="F62" s="208"/>
      <c r="G62" s="35"/>
      <c r="H62" s="209"/>
      <c r="I62" s="209"/>
      <c r="J62" s="209"/>
      <c r="K62" s="209"/>
      <c r="L62" s="209"/>
      <c r="M62" s="209"/>
      <c r="N62" s="209"/>
      <c r="O62" s="209"/>
      <c r="P62" s="209"/>
      <c r="Q62" s="209"/>
      <c r="R62" s="111"/>
      <c r="S62" s="111"/>
      <c r="T62" s="111"/>
      <c r="U62" s="111"/>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G62" s="517"/>
      <c r="BH62" s="517"/>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506"/>
    </row>
    <row r="63" spans="2:171" ht="15" customHeight="1" thickBot="1" x14ac:dyDescent="0.35">
      <c r="B63" s="968" t="s">
        <v>1098</v>
      </c>
      <c r="C63" s="969"/>
      <c r="D63" s="969"/>
      <c r="E63" s="969"/>
      <c r="F63" s="969"/>
      <c r="G63" s="969"/>
      <c r="H63" s="969"/>
      <c r="I63" s="969"/>
      <c r="J63" s="969"/>
      <c r="K63" s="969"/>
      <c r="L63" s="969"/>
      <c r="M63" s="969"/>
      <c r="N63" s="969"/>
      <c r="O63" s="969"/>
      <c r="P63" s="969"/>
      <c r="Q63" s="969"/>
      <c r="R63" s="970"/>
      <c r="S63" s="217"/>
      <c r="T63" s="217"/>
      <c r="U63" s="217"/>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3"/>
      <c r="AY63" s="403"/>
      <c r="AZ63" s="403"/>
      <c r="BA63" s="403"/>
      <c r="BB63" s="403"/>
      <c r="BC63" s="403"/>
      <c r="BD63" s="403"/>
      <c r="BU63" s="506"/>
      <c r="BV63" s="518"/>
      <c r="BW63" s="518"/>
      <c r="BX63" s="519"/>
      <c r="DT63" s="506"/>
    </row>
    <row r="64" spans="2:171" ht="15" customHeight="1" thickBot="1" x14ac:dyDescent="0.35">
      <c r="B64" s="217"/>
      <c r="C64" s="218"/>
      <c r="D64" s="219"/>
      <c r="E64" s="220"/>
      <c r="F64" s="220"/>
      <c r="G64" s="220"/>
      <c r="H64" s="220"/>
      <c r="I64" s="220"/>
      <c r="J64" s="220"/>
      <c r="K64" s="220"/>
      <c r="L64" s="220"/>
      <c r="M64" s="220"/>
      <c r="N64" s="220"/>
      <c r="O64" s="220"/>
      <c r="P64" s="220"/>
      <c r="Q64" s="220"/>
      <c r="R64" s="220"/>
      <c r="S64" s="220"/>
      <c r="T64" s="220"/>
      <c r="U64" s="220"/>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3"/>
      <c r="AY64" s="403"/>
      <c r="AZ64" s="403"/>
      <c r="BA64" s="403"/>
      <c r="BB64" s="403"/>
      <c r="BC64" s="403"/>
      <c r="BD64" s="403"/>
      <c r="BU64" s="506"/>
      <c r="BV64" s="518"/>
      <c r="BW64" s="518"/>
      <c r="BX64" s="520"/>
      <c r="DT64" s="506"/>
    </row>
    <row r="65" spans="2:76" ht="90" customHeight="1" thickBot="1" x14ac:dyDescent="0.35">
      <c r="B65" s="971" t="s">
        <v>1099</v>
      </c>
      <c r="C65" s="972"/>
      <c r="D65" s="972"/>
      <c r="E65" s="972"/>
      <c r="F65" s="972"/>
      <c r="G65" s="972"/>
      <c r="H65" s="972"/>
      <c r="I65" s="972"/>
      <c r="J65" s="972"/>
      <c r="K65" s="972"/>
      <c r="L65" s="972"/>
      <c r="M65" s="972"/>
      <c r="N65" s="972"/>
      <c r="O65" s="972"/>
      <c r="P65" s="972"/>
      <c r="Q65" s="972"/>
      <c r="R65" s="973"/>
      <c r="S65" s="521"/>
      <c r="T65" s="521"/>
      <c r="U65" s="521"/>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3"/>
      <c r="AY65" s="403"/>
      <c r="AZ65" s="403"/>
      <c r="BA65" s="403"/>
      <c r="BB65" s="403"/>
      <c r="BC65" s="403"/>
      <c r="BD65" s="403"/>
      <c r="BX65" s="520"/>
    </row>
    <row r="66" spans="2:76" ht="15" customHeight="1" thickBot="1" x14ac:dyDescent="0.35">
      <c r="B66" s="217"/>
      <c r="C66" s="218"/>
      <c r="D66" s="219"/>
      <c r="E66" s="220"/>
      <c r="F66" s="220"/>
      <c r="G66" s="220"/>
      <c r="H66" s="220"/>
      <c r="I66" s="220"/>
      <c r="J66" s="220"/>
      <c r="K66" s="220"/>
      <c r="L66" s="220"/>
      <c r="M66" s="220"/>
      <c r="N66" s="220"/>
      <c r="O66" s="220"/>
      <c r="P66" s="220"/>
      <c r="Q66" s="220"/>
      <c r="R66" s="220"/>
      <c r="S66" s="220"/>
      <c r="T66" s="220"/>
      <c r="U66" s="220"/>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3"/>
      <c r="AR66" s="403"/>
      <c r="AS66" s="403"/>
      <c r="AT66" s="403"/>
      <c r="AU66" s="403"/>
      <c r="AV66" s="403"/>
      <c r="AW66" s="403"/>
      <c r="AX66" s="403"/>
      <c r="AY66" s="403"/>
      <c r="AZ66" s="403"/>
      <c r="BA66" s="403"/>
      <c r="BB66" s="403"/>
      <c r="BC66" s="403"/>
      <c r="BD66" s="403"/>
      <c r="BX66" s="520"/>
    </row>
    <row r="67" spans="2:76" ht="15" customHeight="1" x14ac:dyDescent="0.3">
      <c r="B67" s="221" t="s">
        <v>298</v>
      </c>
      <c r="C67" s="1031" t="s">
        <v>299</v>
      </c>
      <c r="D67" s="1032"/>
      <c r="E67" s="1032"/>
      <c r="F67" s="1032"/>
      <c r="G67" s="1032"/>
      <c r="H67" s="1032"/>
      <c r="I67" s="1032"/>
      <c r="J67" s="1032"/>
      <c r="K67" s="1032"/>
      <c r="L67" s="1032"/>
      <c r="M67" s="1032"/>
      <c r="N67" s="1032"/>
      <c r="O67" s="1032"/>
      <c r="P67" s="1032"/>
      <c r="Q67" s="1032"/>
      <c r="R67" s="1033"/>
      <c r="S67" s="522"/>
      <c r="T67" s="522"/>
      <c r="U67" s="522"/>
      <c r="V67" s="403"/>
      <c r="W67" s="403"/>
      <c r="X67" s="403"/>
      <c r="Y67" s="403"/>
      <c r="Z67" s="403"/>
      <c r="AA67" s="403"/>
      <c r="AB67" s="403"/>
      <c r="AC67" s="403"/>
      <c r="AD67" s="403"/>
      <c r="AE67" s="403"/>
      <c r="AF67" s="403"/>
      <c r="AG67" s="403"/>
      <c r="AH67" s="403"/>
      <c r="AI67" s="403"/>
      <c r="AJ67" s="403"/>
      <c r="AK67" s="403"/>
      <c r="AL67" s="403"/>
      <c r="AM67" s="403"/>
      <c r="AN67" s="403"/>
      <c r="AO67" s="403"/>
      <c r="AP67" s="403"/>
      <c r="AQ67" s="403"/>
      <c r="AR67" s="403"/>
      <c r="AS67" s="403"/>
      <c r="AT67" s="403"/>
      <c r="AU67" s="403"/>
      <c r="AV67" s="403"/>
      <c r="AW67" s="403"/>
      <c r="AX67" s="403"/>
      <c r="AY67" s="403"/>
      <c r="AZ67" s="403"/>
      <c r="BA67" s="403"/>
      <c r="BB67" s="403"/>
      <c r="BC67" s="403"/>
      <c r="BD67" s="403"/>
      <c r="BX67" s="520"/>
    </row>
    <row r="68" spans="2:76" ht="15" customHeight="1" x14ac:dyDescent="0.3">
      <c r="B68" s="523" t="s">
        <v>300</v>
      </c>
      <c r="C68" s="524" t="str">
        <f>$C$9</f>
        <v>Operating expenditure</v>
      </c>
      <c r="D68" s="524"/>
      <c r="E68" s="524"/>
      <c r="F68" s="524"/>
      <c r="G68" s="524"/>
      <c r="H68" s="524"/>
      <c r="I68" s="524"/>
      <c r="J68" s="524"/>
      <c r="K68" s="524"/>
      <c r="L68" s="524"/>
      <c r="M68" s="524"/>
      <c r="N68" s="524"/>
      <c r="O68" s="524"/>
      <c r="P68" s="524"/>
      <c r="Q68" s="524"/>
      <c r="R68" s="525"/>
      <c r="S68" s="522"/>
      <c r="T68" s="522"/>
      <c r="U68" s="522"/>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3"/>
      <c r="AY68" s="403"/>
      <c r="AZ68" s="403"/>
      <c r="BA68" s="403"/>
      <c r="BB68" s="403"/>
      <c r="BC68" s="403"/>
      <c r="BD68" s="403"/>
      <c r="BX68" s="520"/>
    </row>
    <row r="69" spans="2:76" ht="15" customHeight="1" x14ac:dyDescent="0.3">
      <c r="B69" s="226">
        <v>1</v>
      </c>
      <c r="C69" s="1028" t="s">
        <v>301</v>
      </c>
      <c r="D69" s="1029"/>
      <c r="E69" s="1029"/>
      <c r="F69" s="1029"/>
      <c r="G69" s="1029"/>
      <c r="H69" s="1029"/>
      <c r="I69" s="1029"/>
      <c r="J69" s="1029"/>
      <c r="K69" s="1029"/>
      <c r="L69" s="1029"/>
      <c r="M69" s="1029"/>
      <c r="N69" s="1029"/>
      <c r="O69" s="1029"/>
      <c r="P69" s="1029"/>
      <c r="Q69" s="1029"/>
      <c r="R69" s="1030"/>
      <c r="S69" s="526"/>
      <c r="T69" s="526"/>
      <c r="U69" s="526"/>
      <c r="V69" s="403"/>
      <c r="W69" s="403"/>
      <c r="X69" s="403"/>
      <c r="Y69" s="403"/>
      <c r="Z69" s="403"/>
      <c r="AA69" s="403"/>
      <c r="AB69" s="403"/>
      <c r="AC69" s="403"/>
      <c r="AD69" s="403"/>
      <c r="AE69" s="403"/>
      <c r="AF69" s="403"/>
      <c r="AG69" s="403"/>
      <c r="AH69" s="403"/>
      <c r="AI69" s="403"/>
      <c r="AJ69" s="403"/>
      <c r="AK69" s="403"/>
      <c r="AL69" s="403"/>
      <c r="AM69" s="403"/>
      <c r="AN69" s="403"/>
      <c r="AO69" s="403"/>
      <c r="AP69" s="403"/>
      <c r="AQ69" s="403"/>
      <c r="AR69" s="403"/>
      <c r="AS69" s="403"/>
      <c r="AT69" s="403"/>
      <c r="AU69" s="403"/>
      <c r="AV69" s="403"/>
      <c r="AW69" s="403"/>
      <c r="AX69" s="403"/>
      <c r="AY69" s="403"/>
      <c r="AZ69" s="403"/>
      <c r="BA69" s="403"/>
      <c r="BB69" s="403"/>
      <c r="BC69" s="403"/>
      <c r="BD69" s="403"/>
      <c r="BX69" s="520"/>
    </row>
    <row r="70" spans="2:76" ht="100.5" customHeight="1" x14ac:dyDescent="0.3">
      <c r="B70" s="226">
        <v>2</v>
      </c>
      <c r="C70" s="1028" t="s">
        <v>1100</v>
      </c>
      <c r="D70" s="1029"/>
      <c r="E70" s="1029"/>
      <c r="F70" s="1029"/>
      <c r="G70" s="1029"/>
      <c r="H70" s="1029"/>
      <c r="I70" s="1029"/>
      <c r="J70" s="1029"/>
      <c r="K70" s="1029"/>
      <c r="L70" s="1029"/>
      <c r="M70" s="1029"/>
      <c r="N70" s="1029"/>
      <c r="O70" s="1029"/>
      <c r="P70" s="1029"/>
      <c r="Q70" s="1029"/>
      <c r="R70" s="1030"/>
      <c r="S70" s="526"/>
      <c r="T70" s="526"/>
      <c r="U70" s="526"/>
      <c r="V70" s="403"/>
      <c r="W70" s="403"/>
      <c r="X70" s="403"/>
      <c r="Y70" s="403"/>
      <c r="Z70" s="403"/>
      <c r="AA70" s="403"/>
      <c r="AB70" s="403"/>
      <c r="AC70" s="403"/>
      <c r="AD70" s="403"/>
      <c r="AE70" s="403"/>
      <c r="AF70" s="403"/>
      <c r="AG70" s="403"/>
      <c r="AH70" s="403"/>
      <c r="AI70" s="403"/>
      <c r="AJ70" s="403"/>
      <c r="AK70" s="403"/>
      <c r="AL70" s="403"/>
      <c r="AM70" s="403"/>
      <c r="AN70" s="403"/>
      <c r="AO70" s="403"/>
      <c r="AP70" s="403"/>
      <c r="AQ70" s="403"/>
      <c r="AR70" s="403"/>
      <c r="AS70" s="403"/>
      <c r="AT70" s="403"/>
      <c r="AU70" s="403"/>
      <c r="AV70" s="403"/>
      <c r="AW70" s="403"/>
      <c r="AX70" s="403"/>
      <c r="AY70" s="403"/>
      <c r="AZ70" s="403"/>
      <c r="BA70" s="403"/>
      <c r="BB70" s="403"/>
      <c r="BC70" s="403"/>
      <c r="BD70" s="403"/>
    </row>
    <row r="71" spans="2:76" ht="15" customHeight="1" x14ac:dyDescent="0.3">
      <c r="B71" s="226">
        <v>3</v>
      </c>
      <c r="C71" s="1028" t="s">
        <v>1101</v>
      </c>
      <c r="D71" s="1029"/>
      <c r="E71" s="1029"/>
      <c r="F71" s="1029"/>
      <c r="G71" s="1029"/>
      <c r="H71" s="1029"/>
      <c r="I71" s="1029"/>
      <c r="J71" s="1029"/>
      <c r="K71" s="1029"/>
      <c r="L71" s="1029"/>
      <c r="M71" s="1029"/>
      <c r="N71" s="1029"/>
      <c r="O71" s="1029"/>
      <c r="P71" s="1029"/>
      <c r="Q71" s="1029"/>
      <c r="R71" s="1030"/>
      <c r="S71" s="526"/>
      <c r="T71" s="526"/>
      <c r="U71" s="526"/>
      <c r="V71" s="403"/>
      <c r="W71" s="403"/>
      <c r="X71" s="403"/>
      <c r="Y71" s="403"/>
      <c r="Z71" s="403"/>
      <c r="AA71" s="403"/>
      <c r="AB71" s="403"/>
      <c r="AC71" s="403"/>
      <c r="AD71" s="403"/>
      <c r="AE71" s="403"/>
      <c r="AF71" s="403"/>
      <c r="AG71" s="403"/>
      <c r="AH71" s="403"/>
      <c r="AI71" s="403"/>
      <c r="AJ71" s="403"/>
      <c r="AK71" s="403"/>
      <c r="AL71" s="403"/>
      <c r="AM71" s="403"/>
      <c r="AN71" s="403"/>
      <c r="AO71" s="403"/>
      <c r="AP71" s="403"/>
      <c r="AQ71" s="403"/>
      <c r="AR71" s="403"/>
      <c r="AS71" s="403"/>
      <c r="AT71" s="403"/>
      <c r="AU71" s="403"/>
      <c r="AV71" s="403"/>
      <c r="AW71" s="403"/>
      <c r="AX71" s="403"/>
      <c r="AY71" s="403"/>
      <c r="AZ71" s="403"/>
      <c r="BA71" s="403"/>
      <c r="BB71" s="403"/>
      <c r="BC71" s="403"/>
      <c r="BD71" s="403"/>
    </row>
    <row r="72" spans="2:76" ht="15" customHeight="1" x14ac:dyDescent="0.3">
      <c r="B72" s="226">
        <v>4</v>
      </c>
      <c r="C72" s="1028" t="s">
        <v>304</v>
      </c>
      <c r="D72" s="1029"/>
      <c r="E72" s="1029"/>
      <c r="F72" s="1029"/>
      <c r="G72" s="1029"/>
      <c r="H72" s="1029"/>
      <c r="I72" s="1029"/>
      <c r="J72" s="1029"/>
      <c r="K72" s="1029"/>
      <c r="L72" s="1029"/>
      <c r="M72" s="1029"/>
      <c r="N72" s="1029"/>
      <c r="O72" s="1029"/>
      <c r="P72" s="1029"/>
      <c r="Q72" s="1029"/>
      <c r="R72" s="1030"/>
      <c r="S72" s="526"/>
      <c r="T72" s="526"/>
      <c r="U72" s="526"/>
      <c r="V72" s="403"/>
      <c r="W72" s="403"/>
      <c r="X72" s="403"/>
      <c r="Y72" s="403"/>
      <c r="Z72" s="403"/>
      <c r="AA72" s="403"/>
      <c r="AB72" s="403"/>
      <c r="AC72" s="403"/>
      <c r="AD72" s="403"/>
      <c r="AE72" s="403"/>
      <c r="AF72" s="403"/>
      <c r="AG72" s="403"/>
      <c r="AH72" s="403"/>
      <c r="AI72" s="403"/>
      <c r="AJ72" s="403"/>
      <c r="AK72" s="403"/>
      <c r="AL72" s="403"/>
      <c r="AM72" s="403"/>
      <c r="AN72" s="403"/>
      <c r="AO72" s="403"/>
      <c r="AP72" s="403"/>
      <c r="AQ72" s="403"/>
      <c r="AR72" s="403"/>
      <c r="AS72" s="403"/>
      <c r="AT72" s="403"/>
      <c r="AU72" s="403"/>
      <c r="AV72" s="403"/>
      <c r="AW72" s="403"/>
      <c r="AX72" s="403"/>
      <c r="AY72" s="403"/>
      <c r="AZ72" s="403"/>
      <c r="BA72" s="403"/>
      <c r="BB72" s="403"/>
      <c r="BC72" s="403"/>
      <c r="BD72" s="403"/>
    </row>
    <row r="73" spans="2:76" ht="15" customHeight="1" x14ac:dyDescent="0.3">
      <c r="B73" s="226">
        <v>5</v>
      </c>
      <c r="C73" s="1028" t="s">
        <v>305</v>
      </c>
      <c r="D73" s="1029"/>
      <c r="E73" s="1029"/>
      <c r="F73" s="1029"/>
      <c r="G73" s="1029"/>
      <c r="H73" s="1029"/>
      <c r="I73" s="1029"/>
      <c r="J73" s="1029"/>
      <c r="K73" s="1029"/>
      <c r="L73" s="1029"/>
      <c r="M73" s="1029"/>
      <c r="N73" s="1029"/>
      <c r="O73" s="1029"/>
      <c r="P73" s="1029"/>
      <c r="Q73" s="1029"/>
      <c r="R73" s="1030"/>
      <c r="S73" s="526"/>
      <c r="T73" s="526"/>
      <c r="U73" s="526"/>
      <c r="V73" s="403"/>
      <c r="W73" s="403"/>
      <c r="X73" s="403"/>
      <c r="Y73" s="403"/>
      <c r="Z73" s="403"/>
      <c r="AA73" s="403"/>
      <c r="AB73" s="403"/>
      <c r="AC73" s="403"/>
      <c r="AD73" s="403"/>
      <c r="AE73" s="403"/>
      <c r="AF73" s="403"/>
      <c r="AG73" s="403"/>
      <c r="AH73" s="403"/>
      <c r="AI73" s="403"/>
      <c r="AJ73" s="403"/>
      <c r="AK73" s="403"/>
      <c r="AL73" s="403"/>
      <c r="AM73" s="403"/>
      <c r="AN73" s="403"/>
      <c r="AO73" s="403"/>
      <c r="AP73" s="403"/>
      <c r="AQ73" s="403"/>
      <c r="AR73" s="403"/>
      <c r="AS73" s="403"/>
      <c r="AT73" s="403"/>
      <c r="AU73" s="403"/>
      <c r="AV73" s="403"/>
      <c r="AW73" s="403"/>
      <c r="AX73" s="403"/>
      <c r="AY73" s="403"/>
      <c r="AZ73" s="403"/>
      <c r="BA73" s="403"/>
      <c r="BB73" s="403"/>
      <c r="BC73" s="403"/>
      <c r="BD73" s="403"/>
    </row>
    <row r="74" spans="2:76" ht="15" customHeight="1" x14ac:dyDescent="0.3">
      <c r="B74" s="226">
        <v>6</v>
      </c>
      <c r="C74" s="1028" t="s">
        <v>306</v>
      </c>
      <c r="D74" s="1029"/>
      <c r="E74" s="1029"/>
      <c r="F74" s="1029"/>
      <c r="G74" s="1029"/>
      <c r="H74" s="1029"/>
      <c r="I74" s="1029"/>
      <c r="J74" s="1029"/>
      <c r="K74" s="1029"/>
      <c r="L74" s="1029"/>
      <c r="M74" s="1029"/>
      <c r="N74" s="1029"/>
      <c r="O74" s="1029"/>
      <c r="P74" s="1029"/>
      <c r="Q74" s="1029"/>
      <c r="R74" s="1030"/>
      <c r="S74" s="526"/>
      <c r="T74" s="526"/>
      <c r="U74" s="526"/>
      <c r="V74" s="403"/>
      <c r="W74" s="403"/>
      <c r="X74" s="403"/>
      <c r="Y74" s="403"/>
      <c r="Z74" s="403"/>
      <c r="AA74" s="403"/>
      <c r="AB74" s="403"/>
      <c r="AC74" s="403"/>
      <c r="AD74" s="403"/>
      <c r="AE74" s="403"/>
      <c r="AF74" s="403"/>
      <c r="AG74" s="403"/>
      <c r="AH74" s="403"/>
      <c r="AI74" s="403"/>
      <c r="AJ74" s="403"/>
      <c r="AK74" s="403"/>
      <c r="AL74" s="403"/>
      <c r="AM74" s="403"/>
      <c r="AN74" s="403"/>
      <c r="AO74" s="403"/>
      <c r="AP74" s="403"/>
      <c r="AQ74" s="403"/>
      <c r="AR74" s="403"/>
      <c r="AS74" s="403"/>
      <c r="AT74" s="403"/>
      <c r="AU74" s="403"/>
      <c r="AV74" s="403"/>
      <c r="AW74" s="403"/>
      <c r="AX74" s="403"/>
      <c r="AY74" s="403"/>
      <c r="AZ74" s="403"/>
      <c r="BA74" s="403"/>
      <c r="BB74" s="403"/>
      <c r="BC74" s="403"/>
      <c r="BD74" s="403"/>
    </row>
    <row r="75" spans="2:76" ht="15" customHeight="1" x14ac:dyDescent="0.3">
      <c r="B75" s="226">
        <v>7</v>
      </c>
      <c r="C75" s="1028" t="s">
        <v>1102</v>
      </c>
      <c r="D75" s="1029"/>
      <c r="E75" s="1029"/>
      <c r="F75" s="1029"/>
      <c r="G75" s="1029"/>
      <c r="H75" s="1029"/>
      <c r="I75" s="1029"/>
      <c r="J75" s="1029"/>
      <c r="K75" s="1029"/>
      <c r="L75" s="1029"/>
      <c r="M75" s="1029"/>
      <c r="N75" s="1029"/>
      <c r="O75" s="1029"/>
      <c r="P75" s="1029"/>
      <c r="Q75" s="1029"/>
      <c r="R75" s="1030"/>
      <c r="S75" s="526"/>
      <c r="T75" s="526"/>
      <c r="U75" s="526"/>
      <c r="V75" s="403"/>
      <c r="W75" s="403"/>
      <c r="X75" s="403"/>
      <c r="Y75" s="403"/>
      <c r="Z75" s="403"/>
      <c r="AA75" s="403"/>
      <c r="AB75" s="403"/>
      <c r="AC75" s="403"/>
      <c r="AD75" s="403"/>
      <c r="AE75" s="403"/>
      <c r="AF75" s="403"/>
      <c r="AG75" s="403"/>
      <c r="AH75" s="403"/>
      <c r="AI75" s="403"/>
      <c r="AJ75" s="403"/>
      <c r="AK75" s="403"/>
      <c r="AL75" s="403"/>
      <c r="AM75" s="403"/>
      <c r="AN75" s="403"/>
      <c r="AO75" s="403"/>
      <c r="AP75" s="403"/>
      <c r="AQ75" s="403"/>
      <c r="AR75" s="403"/>
      <c r="AS75" s="403"/>
      <c r="AT75" s="403"/>
      <c r="AU75" s="403"/>
      <c r="AV75" s="403"/>
      <c r="AW75" s="403"/>
      <c r="AX75" s="403"/>
      <c r="AY75" s="403"/>
      <c r="AZ75" s="403"/>
      <c r="BA75" s="403"/>
      <c r="BB75" s="403"/>
      <c r="BC75" s="403"/>
      <c r="BD75" s="403"/>
    </row>
    <row r="76" spans="2:76" ht="15" customHeight="1" x14ac:dyDescent="0.3">
      <c r="B76" s="226">
        <v>8</v>
      </c>
      <c r="C76" s="1028" t="s">
        <v>308</v>
      </c>
      <c r="D76" s="1029"/>
      <c r="E76" s="1029"/>
      <c r="F76" s="1029"/>
      <c r="G76" s="1029"/>
      <c r="H76" s="1029"/>
      <c r="I76" s="1029"/>
      <c r="J76" s="1029"/>
      <c r="K76" s="1029"/>
      <c r="L76" s="1029"/>
      <c r="M76" s="1029"/>
      <c r="N76" s="1029"/>
      <c r="O76" s="1029"/>
      <c r="P76" s="1029"/>
      <c r="Q76" s="1029"/>
      <c r="R76" s="1030"/>
      <c r="S76" s="526"/>
      <c r="T76" s="526"/>
      <c r="U76" s="526"/>
      <c r="V76" s="403"/>
      <c r="W76" s="403"/>
      <c r="X76" s="403"/>
      <c r="Y76" s="403"/>
      <c r="Z76" s="403"/>
      <c r="AA76" s="403"/>
      <c r="AB76" s="403"/>
      <c r="AC76" s="403"/>
      <c r="AD76" s="403"/>
      <c r="AE76" s="403"/>
      <c r="AF76" s="403"/>
      <c r="AG76" s="403"/>
      <c r="AH76" s="403"/>
      <c r="AI76" s="403"/>
      <c r="AJ76" s="403"/>
      <c r="AK76" s="403"/>
      <c r="AL76" s="403"/>
      <c r="AM76" s="403"/>
      <c r="AN76" s="403"/>
      <c r="AO76" s="403"/>
      <c r="AP76" s="403"/>
      <c r="AQ76" s="403"/>
      <c r="AR76" s="403"/>
      <c r="AS76" s="403"/>
      <c r="AT76" s="403"/>
      <c r="AU76" s="403"/>
      <c r="AV76" s="403"/>
      <c r="AW76" s="403"/>
      <c r="AX76" s="403"/>
      <c r="AY76" s="403"/>
      <c r="AZ76" s="403"/>
      <c r="BA76" s="403"/>
      <c r="BB76" s="403"/>
      <c r="BC76" s="403"/>
      <c r="BD76" s="403"/>
    </row>
    <row r="77" spans="2:76" ht="15" customHeight="1" x14ac:dyDescent="0.3">
      <c r="B77" s="226">
        <v>9</v>
      </c>
      <c r="C77" s="1028" t="s">
        <v>1103</v>
      </c>
      <c r="D77" s="1029"/>
      <c r="E77" s="1029"/>
      <c r="F77" s="1029"/>
      <c r="G77" s="1029"/>
      <c r="H77" s="1029"/>
      <c r="I77" s="1029"/>
      <c r="J77" s="1029"/>
      <c r="K77" s="1029"/>
      <c r="L77" s="1029"/>
      <c r="M77" s="1029"/>
      <c r="N77" s="1029"/>
      <c r="O77" s="1029"/>
      <c r="P77" s="1029"/>
      <c r="Q77" s="1029"/>
      <c r="R77" s="1030"/>
      <c r="S77" s="526"/>
      <c r="T77" s="526"/>
      <c r="U77" s="526"/>
      <c r="V77" s="403"/>
      <c r="W77" s="403"/>
      <c r="X77" s="403"/>
      <c r="Y77" s="403"/>
      <c r="Z77" s="403"/>
      <c r="AA77" s="403"/>
      <c r="AB77" s="403"/>
      <c r="AC77" s="403"/>
      <c r="AD77" s="403"/>
      <c r="AE77" s="403"/>
      <c r="AF77" s="403"/>
      <c r="AG77" s="403"/>
      <c r="AH77" s="403"/>
      <c r="AI77" s="403"/>
      <c r="AJ77" s="403"/>
      <c r="AK77" s="403"/>
      <c r="AL77" s="403"/>
      <c r="AM77" s="403"/>
      <c r="AN77" s="403"/>
      <c r="AO77" s="403"/>
      <c r="AP77" s="403"/>
      <c r="AQ77" s="403"/>
      <c r="AR77" s="403"/>
      <c r="AS77" s="403"/>
      <c r="AT77" s="403"/>
      <c r="AU77" s="403"/>
      <c r="AV77" s="403"/>
      <c r="AW77" s="403"/>
      <c r="AX77" s="403"/>
      <c r="AY77" s="403"/>
      <c r="AZ77" s="403"/>
      <c r="BA77" s="403"/>
      <c r="BB77" s="403"/>
      <c r="BC77" s="403"/>
      <c r="BD77" s="403"/>
    </row>
    <row r="78" spans="2:76" ht="15" customHeight="1" x14ac:dyDescent="0.3">
      <c r="B78" s="226">
        <v>10</v>
      </c>
      <c r="C78" s="1028" t="s">
        <v>310</v>
      </c>
      <c r="D78" s="1029"/>
      <c r="E78" s="1029"/>
      <c r="F78" s="1029"/>
      <c r="G78" s="1029"/>
      <c r="H78" s="1029"/>
      <c r="I78" s="1029"/>
      <c r="J78" s="1029"/>
      <c r="K78" s="1029"/>
      <c r="L78" s="1029"/>
      <c r="M78" s="1029"/>
      <c r="N78" s="1029"/>
      <c r="O78" s="1029"/>
      <c r="P78" s="1029"/>
      <c r="Q78" s="1029"/>
      <c r="R78" s="1030"/>
      <c r="S78" s="526"/>
      <c r="T78" s="526"/>
      <c r="U78" s="526"/>
      <c r="V78" s="403"/>
      <c r="W78" s="403"/>
      <c r="X78" s="403"/>
      <c r="Y78" s="403"/>
      <c r="Z78" s="403"/>
      <c r="AA78" s="403"/>
      <c r="AB78" s="403"/>
      <c r="AC78" s="403"/>
      <c r="AD78" s="403"/>
      <c r="AE78" s="403"/>
      <c r="AF78" s="403"/>
      <c r="AG78" s="403"/>
      <c r="AH78" s="403"/>
      <c r="AI78" s="403"/>
      <c r="AJ78" s="403"/>
      <c r="AK78" s="403"/>
      <c r="AL78" s="403"/>
      <c r="AM78" s="403"/>
      <c r="AN78" s="403"/>
      <c r="AO78" s="403"/>
      <c r="AP78" s="403"/>
      <c r="AQ78" s="403"/>
      <c r="AR78" s="403"/>
      <c r="AS78" s="403"/>
      <c r="AT78" s="403"/>
      <c r="AU78" s="403"/>
      <c r="AV78" s="403"/>
      <c r="AW78" s="403"/>
      <c r="AX78" s="403"/>
      <c r="AY78" s="403"/>
      <c r="AZ78" s="403"/>
      <c r="BA78" s="403"/>
      <c r="BB78" s="403"/>
      <c r="BC78" s="403"/>
      <c r="BD78" s="403"/>
    </row>
    <row r="79" spans="2:76" ht="15" customHeight="1" x14ac:dyDescent="0.3">
      <c r="B79" s="226">
        <v>11</v>
      </c>
      <c r="C79" s="1028" t="s">
        <v>1104</v>
      </c>
      <c r="D79" s="1029"/>
      <c r="E79" s="1029"/>
      <c r="F79" s="1029"/>
      <c r="G79" s="1029"/>
      <c r="H79" s="1029"/>
      <c r="I79" s="1029"/>
      <c r="J79" s="1029"/>
      <c r="K79" s="1029"/>
      <c r="L79" s="1029"/>
      <c r="M79" s="1029"/>
      <c r="N79" s="1029"/>
      <c r="O79" s="1029"/>
      <c r="P79" s="1029"/>
      <c r="Q79" s="1029"/>
      <c r="R79" s="1030"/>
      <c r="S79" s="526"/>
      <c r="T79" s="526"/>
      <c r="U79" s="526"/>
      <c r="V79" s="403"/>
      <c r="W79" s="403"/>
      <c r="X79" s="403"/>
      <c r="Y79" s="403"/>
      <c r="Z79" s="403"/>
      <c r="AA79" s="403"/>
      <c r="AB79" s="403"/>
      <c r="AC79" s="403"/>
      <c r="AD79" s="403"/>
      <c r="AE79" s="403"/>
      <c r="AF79" s="403"/>
      <c r="AG79" s="403"/>
      <c r="AH79" s="403"/>
      <c r="AI79" s="403"/>
      <c r="AJ79" s="403"/>
      <c r="AK79" s="403"/>
      <c r="AL79" s="403"/>
      <c r="AM79" s="403"/>
      <c r="AN79" s="403"/>
      <c r="AO79" s="403"/>
      <c r="AP79" s="403"/>
      <c r="AQ79" s="403"/>
      <c r="AR79" s="403"/>
      <c r="AS79" s="403"/>
      <c r="AT79" s="403"/>
      <c r="AU79" s="403"/>
      <c r="AV79" s="403"/>
      <c r="AW79" s="403"/>
      <c r="AX79" s="403"/>
      <c r="AY79" s="403"/>
      <c r="AZ79" s="403"/>
      <c r="BA79" s="403"/>
      <c r="BB79" s="403"/>
      <c r="BC79" s="403"/>
      <c r="BD79" s="403"/>
    </row>
    <row r="80" spans="2:76" ht="15" customHeight="1" x14ac:dyDescent="0.3">
      <c r="B80" s="523" t="s">
        <v>312</v>
      </c>
      <c r="C80" s="524" t="str">
        <f>$C$24</f>
        <v>Capital expenditure</v>
      </c>
      <c r="D80" s="524"/>
      <c r="E80" s="524"/>
      <c r="F80" s="524"/>
      <c r="G80" s="524"/>
      <c r="H80" s="524"/>
      <c r="I80" s="524"/>
      <c r="J80" s="524"/>
      <c r="K80" s="524"/>
      <c r="L80" s="524"/>
      <c r="M80" s="524"/>
      <c r="N80" s="524"/>
      <c r="O80" s="524"/>
      <c r="P80" s="524"/>
      <c r="Q80" s="524"/>
      <c r="R80" s="525"/>
      <c r="S80" s="526"/>
      <c r="T80" s="526"/>
      <c r="U80" s="526"/>
      <c r="V80" s="403"/>
      <c r="W80" s="403"/>
      <c r="X80" s="403"/>
      <c r="Y80" s="403"/>
      <c r="Z80" s="403"/>
      <c r="AA80" s="403"/>
      <c r="AB80" s="403"/>
      <c r="AC80" s="403"/>
      <c r="AD80" s="403"/>
      <c r="AE80" s="403"/>
      <c r="AF80" s="403"/>
      <c r="AG80" s="403"/>
      <c r="AH80" s="403"/>
      <c r="AI80" s="403"/>
      <c r="AJ80" s="403"/>
      <c r="AK80" s="403"/>
      <c r="AL80" s="403"/>
      <c r="AM80" s="403"/>
      <c r="AN80" s="403"/>
      <c r="AO80" s="403"/>
      <c r="AP80" s="403"/>
      <c r="AQ80" s="403"/>
      <c r="AR80" s="403"/>
      <c r="AS80" s="403"/>
      <c r="AT80" s="403"/>
      <c r="AU80" s="403"/>
      <c r="AV80" s="403"/>
      <c r="AW80" s="403"/>
      <c r="AX80" s="403"/>
      <c r="AY80" s="403"/>
      <c r="AZ80" s="403"/>
      <c r="BA80" s="403"/>
      <c r="BB80" s="403"/>
      <c r="BC80" s="403"/>
      <c r="BD80" s="403"/>
    </row>
    <row r="81" spans="2:56" ht="30" customHeight="1" x14ac:dyDescent="0.3">
      <c r="B81" s="226">
        <v>12</v>
      </c>
      <c r="C81" s="1028" t="s">
        <v>1105</v>
      </c>
      <c r="D81" s="1029"/>
      <c r="E81" s="1029"/>
      <c r="F81" s="1029"/>
      <c r="G81" s="1029"/>
      <c r="H81" s="1029"/>
      <c r="I81" s="1029"/>
      <c r="J81" s="1029"/>
      <c r="K81" s="1029"/>
      <c r="L81" s="1029"/>
      <c r="M81" s="1029"/>
      <c r="N81" s="1029"/>
      <c r="O81" s="1029"/>
      <c r="P81" s="1029"/>
      <c r="Q81" s="1029"/>
      <c r="R81" s="1030"/>
      <c r="S81" s="526"/>
      <c r="T81" s="526"/>
      <c r="U81" s="526"/>
      <c r="V81" s="403"/>
      <c r="W81" s="403"/>
      <c r="X81" s="403"/>
      <c r="Y81" s="403"/>
      <c r="Z81" s="403"/>
      <c r="AA81" s="403"/>
      <c r="AB81" s="403"/>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3"/>
      <c r="AY81" s="403"/>
      <c r="AZ81" s="403"/>
      <c r="BA81" s="403"/>
      <c r="BB81" s="403"/>
      <c r="BC81" s="403"/>
      <c r="BD81" s="403"/>
    </row>
    <row r="82" spans="2:56" ht="30" customHeight="1" x14ac:dyDescent="0.3">
      <c r="B82" s="226">
        <v>13</v>
      </c>
      <c r="C82" s="1028" t="s">
        <v>1106</v>
      </c>
      <c r="D82" s="1029"/>
      <c r="E82" s="1029"/>
      <c r="F82" s="1029"/>
      <c r="G82" s="1029"/>
      <c r="H82" s="1029"/>
      <c r="I82" s="1029"/>
      <c r="J82" s="1029"/>
      <c r="K82" s="1029"/>
      <c r="L82" s="1029"/>
      <c r="M82" s="1029"/>
      <c r="N82" s="1029"/>
      <c r="O82" s="1029"/>
      <c r="P82" s="1029"/>
      <c r="Q82" s="1029"/>
      <c r="R82" s="1030"/>
      <c r="S82" s="526"/>
      <c r="T82" s="526"/>
      <c r="U82" s="526"/>
      <c r="V82" s="403"/>
      <c r="W82" s="403"/>
      <c r="X82" s="403"/>
      <c r="Y82" s="403"/>
      <c r="Z82" s="403"/>
      <c r="AA82" s="403"/>
      <c r="AB82" s="403"/>
      <c r="AC82" s="403"/>
      <c r="AD82" s="403"/>
      <c r="AE82" s="403"/>
      <c r="AF82" s="403"/>
      <c r="AG82" s="403"/>
      <c r="AH82" s="403"/>
      <c r="AI82" s="403"/>
      <c r="AJ82" s="403"/>
      <c r="AK82" s="403"/>
      <c r="AL82" s="403"/>
      <c r="AM82" s="403"/>
      <c r="AN82" s="403"/>
      <c r="AO82" s="403"/>
      <c r="AP82" s="403"/>
      <c r="AQ82" s="403"/>
      <c r="AR82" s="403"/>
      <c r="AS82" s="403"/>
      <c r="AT82" s="403"/>
      <c r="AU82" s="403"/>
      <c r="AV82" s="403"/>
      <c r="AW82" s="403"/>
      <c r="AX82" s="403"/>
      <c r="AY82" s="403"/>
      <c r="AZ82" s="403"/>
      <c r="BA82" s="403"/>
      <c r="BB82" s="403"/>
      <c r="BC82" s="403"/>
      <c r="BD82" s="403"/>
    </row>
    <row r="83" spans="2:56" ht="15" customHeight="1" x14ac:dyDescent="0.3">
      <c r="B83" s="226">
        <v>14</v>
      </c>
      <c r="C83" s="1028" t="s">
        <v>1107</v>
      </c>
      <c r="D83" s="1029"/>
      <c r="E83" s="1029"/>
      <c r="F83" s="1029"/>
      <c r="G83" s="1029"/>
      <c r="H83" s="1029"/>
      <c r="I83" s="1029"/>
      <c r="J83" s="1029"/>
      <c r="K83" s="1029"/>
      <c r="L83" s="1029"/>
      <c r="M83" s="1029"/>
      <c r="N83" s="1029"/>
      <c r="O83" s="1029"/>
      <c r="P83" s="1029"/>
      <c r="Q83" s="1029"/>
      <c r="R83" s="1030"/>
      <c r="S83" s="526"/>
      <c r="T83" s="526"/>
      <c r="U83" s="526"/>
      <c r="V83" s="403"/>
      <c r="W83" s="403"/>
      <c r="X83" s="403"/>
      <c r="Y83" s="403"/>
      <c r="Z83" s="403"/>
      <c r="AA83" s="403"/>
      <c r="AB83" s="403"/>
      <c r="AC83" s="403"/>
      <c r="AD83" s="403"/>
      <c r="AE83" s="403"/>
      <c r="AF83" s="403"/>
      <c r="AG83" s="403"/>
      <c r="AH83" s="403"/>
      <c r="AI83" s="403"/>
      <c r="AJ83" s="403"/>
      <c r="AK83" s="403"/>
      <c r="AL83" s="403"/>
      <c r="AM83" s="403"/>
      <c r="AN83" s="403"/>
      <c r="AO83" s="403"/>
      <c r="AP83" s="403"/>
      <c r="AQ83" s="403"/>
      <c r="AR83" s="403"/>
      <c r="AS83" s="403"/>
      <c r="AT83" s="403"/>
      <c r="AU83" s="403"/>
      <c r="AV83" s="403"/>
      <c r="AW83" s="403"/>
      <c r="AX83" s="403"/>
      <c r="AY83" s="403"/>
      <c r="AZ83" s="403"/>
      <c r="BA83" s="403"/>
      <c r="BB83" s="403"/>
      <c r="BC83" s="403"/>
      <c r="BD83" s="403"/>
    </row>
    <row r="84" spans="2:56" ht="15" customHeight="1" x14ac:dyDescent="0.3">
      <c r="B84" s="226">
        <v>15</v>
      </c>
      <c r="C84" s="1028" t="s">
        <v>1108</v>
      </c>
      <c r="D84" s="1029"/>
      <c r="E84" s="1029"/>
      <c r="F84" s="1029"/>
      <c r="G84" s="1029"/>
      <c r="H84" s="1029"/>
      <c r="I84" s="1029"/>
      <c r="J84" s="1029"/>
      <c r="K84" s="1029"/>
      <c r="L84" s="1029"/>
      <c r="M84" s="1029"/>
      <c r="N84" s="1029"/>
      <c r="O84" s="1029"/>
      <c r="P84" s="1029"/>
      <c r="Q84" s="1029"/>
      <c r="R84" s="1030"/>
      <c r="S84" s="526"/>
      <c r="T84" s="526"/>
      <c r="U84" s="526"/>
      <c r="V84" s="403"/>
      <c r="W84" s="403"/>
      <c r="X84" s="403"/>
      <c r="Y84" s="403"/>
      <c r="Z84" s="403"/>
      <c r="AA84" s="403"/>
      <c r="AB84" s="403"/>
      <c r="AC84" s="403"/>
      <c r="AD84" s="403"/>
      <c r="AE84" s="403"/>
      <c r="AF84" s="403"/>
      <c r="AG84" s="403"/>
      <c r="AH84" s="403"/>
      <c r="AI84" s="403"/>
      <c r="AJ84" s="403"/>
      <c r="AK84" s="403"/>
      <c r="AL84" s="403"/>
      <c r="AM84" s="403"/>
      <c r="AN84" s="403"/>
      <c r="AO84" s="403"/>
      <c r="AP84" s="403"/>
      <c r="AQ84" s="403"/>
      <c r="AR84" s="403"/>
      <c r="AS84" s="403"/>
      <c r="AT84" s="403"/>
      <c r="AU84" s="403"/>
      <c r="AV84" s="403"/>
      <c r="AW84" s="403"/>
      <c r="AX84" s="403"/>
      <c r="AY84" s="403"/>
      <c r="AZ84" s="403"/>
      <c r="BA84" s="403"/>
      <c r="BB84" s="403"/>
      <c r="BC84" s="403"/>
      <c r="BD84" s="403"/>
    </row>
    <row r="85" spans="2:56" ht="60" customHeight="1" x14ac:dyDescent="0.3">
      <c r="B85" s="226">
        <v>16</v>
      </c>
      <c r="C85" s="1028" t="s">
        <v>1109</v>
      </c>
      <c r="D85" s="1029"/>
      <c r="E85" s="1029"/>
      <c r="F85" s="1029"/>
      <c r="G85" s="1029"/>
      <c r="H85" s="1029"/>
      <c r="I85" s="1029"/>
      <c r="J85" s="1029"/>
      <c r="K85" s="1029"/>
      <c r="L85" s="1029"/>
      <c r="M85" s="1029"/>
      <c r="N85" s="1029"/>
      <c r="O85" s="1029"/>
      <c r="P85" s="1029"/>
      <c r="Q85" s="1029"/>
      <c r="R85" s="1030"/>
      <c r="S85" s="526"/>
      <c r="T85" s="526"/>
      <c r="U85" s="526"/>
      <c r="V85" s="403"/>
      <c r="W85" s="403"/>
      <c r="X85" s="403"/>
      <c r="Y85" s="403"/>
      <c r="Z85" s="403"/>
      <c r="AA85" s="403"/>
      <c r="AB85" s="403"/>
      <c r="AC85" s="403"/>
      <c r="AD85" s="403"/>
      <c r="AE85" s="403"/>
      <c r="AF85" s="403"/>
      <c r="AG85" s="403"/>
      <c r="AH85" s="403"/>
      <c r="AI85" s="403"/>
      <c r="AJ85" s="403"/>
      <c r="AK85" s="403"/>
      <c r="AL85" s="403"/>
      <c r="AM85" s="403"/>
      <c r="AN85" s="403"/>
      <c r="AO85" s="403"/>
      <c r="AP85" s="403"/>
      <c r="AQ85" s="403"/>
      <c r="AR85" s="403"/>
      <c r="AS85" s="403"/>
      <c r="AT85" s="403"/>
      <c r="AU85" s="403"/>
      <c r="AV85" s="403"/>
      <c r="AW85" s="403"/>
      <c r="AX85" s="403"/>
      <c r="AY85" s="403"/>
      <c r="AZ85" s="403"/>
      <c r="BA85" s="403"/>
      <c r="BB85" s="403"/>
      <c r="BC85" s="403"/>
      <c r="BD85" s="403"/>
    </row>
    <row r="86" spans="2:56" ht="15" customHeight="1" x14ac:dyDescent="0.3">
      <c r="B86" s="226">
        <v>17</v>
      </c>
      <c r="C86" s="1028" t="s">
        <v>1110</v>
      </c>
      <c r="D86" s="1029"/>
      <c r="E86" s="1029"/>
      <c r="F86" s="1029"/>
      <c r="G86" s="1029"/>
      <c r="H86" s="1029"/>
      <c r="I86" s="1029"/>
      <c r="J86" s="1029"/>
      <c r="K86" s="1029"/>
      <c r="L86" s="1029"/>
      <c r="M86" s="1029"/>
      <c r="N86" s="1029"/>
      <c r="O86" s="1029"/>
      <c r="P86" s="1029"/>
      <c r="Q86" s="1029"/>
      <c r="R86" s="1030"/>
      <c r="S86" s="526"/>
      <c r="T86" s="526"/>
      <c r="U86" s="526"/>
      <c r="V86" s="403"/>
      <c r="W86" s="403"/>
      <c r="X86" s="403"/>
      <c r="Y86" s="403"/>
      <c r="Z86" s="403"/>
      <c r="AA86" s="403"/>
      <c r="AB86" s="403"/>
      <c r="AC86" s="403"/>
      <c r="AD86" s="403"/>
      <c r="AE86" s="403"/>
      <c r="AF86" s="403"/>
      <c r="AG86" s="403"/>
      <c r="AH86" s="403"/>
      <c r="AI86" s="403"/>
      <c r="AJ86" s="403"/>
      <c r="AK86" s="403"/>
      <c r="AL86" s="403"/>
      <c r="AM86" s="403"/>
      <c r="AN86" s="403"/>
      <c r="AO86" s="403"/>
      <c r="AP86" s="403"/>
      <c r="AQ86" s="403"/>
      <c r="AR86" s="403"/>
      <c r="AS86" s="403"/>
      <c r="AT86" s="403"/>
      <c r="AU86" s="403"/>
      <c r="AV86" s="403"/>
      <c r="AW86" s="403"/>
      <c r="AX86" s="403"/>
      <c r="AY86" s="403"/>
      <c r="AZ86" s="403"/>
      <c r="BA86" s="403"/>
      <c r="BB86" s="403"/>
      <c r="BC86" s="403"/>
      <c r="BD86" s="403"/>
    </row>
    <row r="87" spans="2:56" ht="15" customHeight="1" x14ac:dyDescent="0.3">
      <c r="B87" s="226">
        <v>18</v>
      </c>
      <c r="C87" s="1028" t="s">
        <v>319</v>
      </c>
      <c r="D87" s="1029"/>
      <c r="E87" s="1029"/>
      <c r="F87" s="1029"/>
      <c r="G87" s="1029"/>
      <c r="H87" s="1029"/>
      <c r="I87" s="1029"/>
      <c r="J87" s="1029"/>
      <c r="K87" s="1029"/>
      <c r="L87" s="1029"/>
      <c r="M87" s="1029"/>
      <c r="N87" s="1029"/>
      <c r="O87" s="1029"/>
      <c r="P87" s="1029"/>
      <c r="Q87" s="1029"/>
      <c r="R87" s="1030"/>
      <c r="S87" s="526"/>
      <c r="T87" s="526"/>
      <c r="U87" s="526"/>
      <c r="V87" s="403"/>
      <c r="W87" s="403"/>
      <c r="X87" s="403"/>
      <c r="Y87" s="403"/>
      <c r="Z87" s="403"/>
      <c r="AA87" s="403"/>
      <c r="AB87" s="403"/>
      <c r="AC87" s="403"/>
      <c r="AD87" s="403"/>
      <c r="AE87" s="403"/>
      <c r="AF87" s="403"/>
      <c r="AG87" s="403"/>
      <c r="AH87" s="403"/>
      <c r="AI87" s="403"/>
      <c r="AJ87" s="403"/>
      <c r="AK87" s="403"/>
      <c r="AL87" s="403"/>
      <c r="AM87" s="403"/>
      <c r="AN87" s="403"/>
      <c r="AO87" s="403"/>
      <c r="AP87" s="403"/>
      <c r="AQ87" s="403"/>
      <c r="AR87" s="403"/>
      <c r="AS87" s="403"/>
      <c r="AT87" s="403"/>
      <c r="AU87" s="403"/>
      <c r="AV87" s="403"/>
      <c r="AW87" s="403"/>
      <c r="AX87" s="403"/>
      <c r="AY87" s="403"/>
      <c r="AZ87" s="403"/>
      <c r="BA87" s="403"/>
      <c r="BB87" s="403"/>
      <c r="BC87" s="403"/>
      <c r="BD87" s="403"/>
    </row>
    <row r="88" spans="2:56" ht="15" customHeight="1" x14ac:dyDescent="0.3">
      <c r="B88" s="226">
        <v>19</v>
      </c>
      <c r="C88" s="1028" t="s">
        <v>1111</v>
      </c>
      <c r="D88" s="1029"/>
      <c r="E88" s="1029"/>
      <c r="F88" s="1029"/>
      <c r="G88" s="1029"/>
      <c r="H88" s="1029"/>
      <c r="I88" s="1029"/>
      <c r="J88" s="1029"/>
      <c r="K88" s="1029"/>
      <c r="L88" s="1029"/>
      <c r="M88" s="1029"/>
      <c r="N88" s="1029"/>
      <c r="O88" s="1029"/>
      <c r="P88" s="1029"/>
      <c r="Q88" s="1029"/>
      <c r="R88" s="1030"/>
      <c r="S88" s="526"/>
      <c r="T88" s="526"/>
      <c r="U88" s="526"/>
      <c r="V88" s="403"/>
      <c r="W88" s="403"/>
      <c r="X88" s="403"/>
      <c r="Y88" s="403"/>
      <c r="Z88" s="403"/>
      <c r="AA88" s="403"/>
      <c r="AB88" s="403"/>
      <c r="AC88" s="403"/>
      <c r="AD88" s="403"/>
      <c r="AE88" s="403"/>
      <c r="AF88" s="403"/>
      <c r="AG88" s="403"/>
      <c r="AH88" s="403"/>
      <c r="AI88" s="403"/>
      <c r="AJ88" s="403"/>
      <c r="AK88" s="403"/>
      <c r="AL88" s="403"/>
      <c r="AM88" s="403"/>
      <c r="AN88" s="403"/>
      <c r="AO88" s="403"/>
      <c r="AP88" s="403"/>
      <c r="AQ88" s="403"/>
      <c r="AR88" s="403"/>
      <c r="AS88" s="403"/>
      <c r="AT88" s="403"/>
      <c r="AU88" s="403"/>
      <c r="AV88" s="403"/>
      <c r="AW88" s="403"/>
      <c r="AX88" s="403"/>
      <c r="AY88" s="403"/>
      <c r="AZ88" s="403"/>
      <c r="BA88" s="403"/>
      <c r="BB88" s="403"/>
      <c r="BC88" s="403"/>
      <c r="BD88" s="403"/>
    </row>
    <row r="89" spans="2:56" ht="15" customHeight="1" x14ac:dyDescent="0.3">
      <c r="B89" s="226">
        <v>20</v>
      </c>
      <c r="C89" s="1028" t="s">
        <v>1112</v>
      </c>
      <c r="D89" s="1029"/>
      <c r="E89" s="1029"/>
      <c r="F89" s="1029"/>
      <c r="G89" s="1029"/>
      <c r="H89" s="1029"/>
      <c r="I89" s="1029"/>
      <c r="J89" s="1029"/>
      <c r="K89" s="1029"/>
      <c r="L89" s="1029"/>
      <c r="M89" s="1029"/>
      <c r="N89" s="1029"/>
      <c r="O89" s="1029"/>
      <c r="P89" s="1029"/>
      <c r="Q89" s="1029"/>
      <c r="R89" s="1030"/>
      <c r="S89" s="526"/>
      <c r="T89" s="526"/>
      <c r="U89" s="526"/>
      <c r="V89" s="403"/>
      <c r="W89" s="403"/>
      <c r="X89" s="403"/>
      <c r="Y89" s="403"/>
      <c r="Z89" s="403"/>
      <c r="AA89" s="403"/>
      <c r="AB89" s="403"/>
      <c r="AC89" s="403"/>
      <c r="AD89" s="403"/>
      <c r="AE89" s="403"/>
      <c r="AF89" s="403"/>
      <c r="AG89" s="403"/>
      <c r="AH89" s="403"/>
      <c r="AI89" s="403"/>
      <c r="AJ89" s="403"/>
      <c r="AK89" s="403"/>
      <c r="AL89" s="403"/>
      <c r="AM89" s="403"/>
      <c r="AN89" s="403"/>
      <c r="AO89" s="403"/>
      <c r="AP89" s="403"/>
      <c r="AQ89" s="403"/>
      <c r="AR89" s="403"/>
      <c r="AS89" s="403"/>
      <c r="AT89" s="403"/>
      <c r="AU89" s="403"/>
      <c r="AV89" s="403"/>
      <c r="AW89" s="403"/>
      <c r="AX89" s="403"/>
      <c r="AY89" s="403"/>
      <c r="AZ89" s="403"/>
      <c r="BA89" s="403"/>
      <c r="BB89" s="403"/>
      <c r="BC89" s="403"/>
      <c r="BD89" s="403"/>
    </row>
    <row r="90" spans="2:56" ht="15" customHeight="1" x14ac:dyDescent="0.3">
      <c r="B90" s="226">
        <v>21</v>
      </c>
      <c r="C90" s="1028" t="s">
        <v>1113</v>
      </c>
      <c r="D90" s="1029"/>
      <c r="E90" s="1029"/>
      <c r="F90" s="1029"/>
      <c r="G90" s="1029"/>
      <c r="H90" s="1029"/>
      <c r="I90" s="1029"/>
      <c r="J90" s="1029"/>
      <c r="K90" s="1029"/>
      <c r="L90" s="1029"/>
      <c r="M90" s="1029"/>
      <c r="N90" s="1029"/>
      <c r="O90" s="1029"/>
      <c r="P90" s="1029"/>
      <c r="Q90" s="1029"/>
      <c r="R90" s="1030"/>
      <c r="S90" s="526"/>
      <c r="T90" s="526"/>
      <c r="U90" s="526"/>
      <c r="V90" s="403"/>
      <c r="W90" s="403"/>
      <c r="X90" s="403"/>
      <c r="Y90" s="403"/>
      <c r="Z90" s="403"/>
      <c r="AA90" s="403"/>
      <c r="AB90" s="403"/>
      <c r="AC90" s="403"/>
      <c r="AD90" s="403"/>
      <c r="AE90" s="403"/>
      <c r="AF90" s="403"/>
      <c r="AG90" s="403"/>
      <c r="AH90" s="403"/>
      <c r="AI90" s="403"/>
      <c r="AJ90" s="403"/>
      <c r="AK90" s="403"/>
      <c r="AL90" s="403"/>
      <c r="AM90" s="403"/>
      <c r="AN90" s="403"/>
      <c r="AO90" s="403"/>
      <c r="AP90" s="403"/>
      <c r="AQ90" s="403"/>
      <c r="AR90" s="403"/>
      <c r="AS90" s="403"/>
      <c r="AT90" s="403"/>
      <c r="AU90" s="403"/>
      <c r="AV90" s="403"/>
      <c r="AW90" s="403"/>
      <c r="AX90" s="403"/>
      <c r="AY90" s="403"/>
      <c r="AZ90" s="403"/>
      <c r="BA90" s="403"/>
      <c r="BB90" s="403"/>
      <c r="BC90" s="403"/>
      <c r="BD90" s="403"/>
    </row>
    <row r="91" spans="2:56" ht="15" customHeight="1" x14ac:dyDescent="0.3">
      <c r="B91" s="523" t="s">
        <v>323</v>
      </c>
      <c r="C91" s="524" t="str">
        <f>$C$36</f>
        <v>Cash expenditure</v>
      </c>
      <c r="D91" s="524"/>
      <c r="E91" s="524"/>
      <c r="F91" s="524"/>
      <c r="G91" s="524"/>
      <c r="H91" s="524"/>
      <c r="I91" s="524"/>
      <c r="J91" s="524"/>
      <c r="K91" s="524"/>
      <c r="L91" s="524"/>
      <c r="M91" s="524"/>
      <c r="N91" s="524"/>
      <c r="O91" s="524"/>
      <c r="P91" s="524"/>
      <c r="Q91" s="524"/>
      <c r="R91" s="525"/>
      <c r="S91" s="526"/>
      <c r="T91" s="526"/>
      <c r="U91" s="526"/>
      <c r="V91" s="403"/>
      <c r="W91" s="403"/>
      <c r="X91" s="403"/>
      <c r="Y91" s="403"/>
      <c r="Z91" s="403"/>
      <c r="AA91" s="403"/>
      <c r="AB91" s="403"/>
      <c r="AC91" s="403"/>
      <c r="AD91" s="403"/>
      <c r="AE91" s="403"/>
      <c r="AF91" s="403"/>
      <c r="AG91" s="403"/>
      <c r="AH91" s="403"/>
      <c r="AI91" s="403"/>
      <c r="AJ91" s="403"/>
      <c r="AK91" s="403"/>
      <c r="AL91" s="403"/>
      <c r="AM91" s="403"/>
      <c r="AN91" s="403"/>
      <c r="AO91" s="403"/>
      <c r="AP91" s="403"/>
      <c r="AQ91" s="403"/>
      <c r="AR91" s="403"/>
      <c r="AS91" s="403"/>
      <c r="AT91" s="403"/>
      <c r="AU91" s="403"/>
      <c r="AV91" s="403"/>
      <c r="AW91" s="403"/>
      <c r="AX91" s="403"/>
      <c r="AY91" s="403"/>
      <c r="AZ91" s="403"/>
      <c r="BA91" s="403"/>
      <c r="BB91" s="403"/>
      <c r="BC91" s="403"/>
      <c r="BD91" s="403"/>
    </row>
    <row r="92" spans="2:56" ht="15" customHeight="1" x14ac:dyDescent="0.3">
      <c r="B92" s="226">
        <v>22</v>
      </c>
      <c r="C92" s="1028" t="s">
        <v>324</v>
      </c>
      <c r="D92" s="1029"/>
      <c r="E92" s="1029"/>
      <c r="F92" s="1029"/>
      <c r="G92" s="1029"/>
      <c r="H92" s="1029"/>
      <c r="I92" s="1029"/>
      <c r="J92" s="1029"/>
      <c r="K92" s="1029"/>
      <c r="L92" s="1029"/>
      <c r="M92" s="1029"/>
      <c r="N92" s="1029"/>
      <c r="O92" s="1029"/>
      <c r="P92" s="1029"/>
      <c r="Q92" s="1029"/>
      <c r="R92" s="1030"/>
      <c r="S92" s="526"/>
      <c r="T92" s="526"/>
      <c r="U92" s="526"/>
      <c r="V92" s="403"/>
      <c r="W92" s="403"/>
      <c r="X92" s="403"/>
      <c r="Y92" s="403"/>
      <c r="Z92" s="403"/>
      <c r="AA92" s="403"/>
      <c r="AB92" s="403"/>
      <c r="AC92" s="403"/>
      <c r="AD92" s="403"/>
      <c r="AE92" s="403"/>
      <c r="AF92" s="403"/>
      <c r="AG92" s="403"/>
      <c r="AH92" s="403"/>
      <c r="AI92" s="403"/>
      <c r="AJ92" s="403"/>
      <c r="AK92" s="403"/>
      <c r="AL92" s="403"/>
      <c r="AM92" s="403"/>
      <c r="AN92" s="403"/>
      <c r="AO92" s="403"/>
      <c r="AP92" s="403"/>
      <c r="AQ92" s="403"/>
      <c r="AR92" s="403"/>
      <c r="AS92" s="403"/>
      <c r="AT92" s="403"/>
      <c r="AU92" s="403"/>
      <c r="AV92" s="403"/>
      <c r="AW92" s="403"/>
      <c r="AX92" s="403"/>
      <c r="AY92" s="403"/>
      <c r="AZ92" s="403"/>
      <c r="BA92" s="403"/>
      <c r="BB92" s="403"/>
      <c r="BC92" s="403"/>
      <c r="BD92" s="403"/>
    </row>
    <row r="93" spans="2:56" ht="15" customHeight="1" x14ac:dyDescent="0.3">
      <c r="B93" s="226">
        <v>23</v>
      </c>
      <c r="C93" s="1028" t="s">
        <v>325</v>
      </c>
      <c r="D93" s="1029"/>
      <c r="E93" s="1029"/>
      <c r="F93" s="1029"/>
      <c r="G93" s="1029"/>
      <c r="H93" s="1029"/>
      <c r="I93" s="1029"/>
      <c r="J93" s="1029"/>
      <c r="K93" s="1029"/>
      <c r="L93" s="1029"/>
      <c r="M93" s="1029"/>
      <c r="N93" s="1029"/>
      <c r="O93" s="1029"/>
      <c r="P93" s="1029"/>
      <c r="Q93" s="1029"/>
      <c r="R93" s="1030"/>
      <c r="S93" s="526"/>
      <c r="T93" s="526"/>
      <c r="U93" s="526"/>
      <c r="V93" s="403"/>
      <c r="W93" s="403"/>
      <c r="X93" s="403"/>
      <c r="Y93" s="403"/>
      <c r="Z93" s="403"/>
      <c r="AA93" s="403"/>
      <c r="AB93" s="403"/>
      <c r="AC93" s="403"/>
      <c r="AD93" s="403"/>
      <c r="AE93" s="403"/>
      <c r="AF93" s="403"/>
      <c r="AG93" s="403"/>
      <c r="AH93" s="403"/>
      <c r="AI93" s="403"/>
      <c r="AJ93" s="403"/>
      <c r="AK93" s="403"/>
      <c r="AL93" s="403"/>
      <c r="AM93" s="403"/>
      <c r="AN93" s="403"/>
      <c r="AO93" s="403"/>
      <c r="AP93" s="403"/>
      <c r="AQ93" s="403"/>
      <c r="AR93" s="403"/>
      <c r="AS93" s="403"/>
      <c r="AT93" s="403"/>
      <c r="AU93" s="403"/>
      <c r="AV93" s="403"/>
      <c r="AW93" s="403"/>
      <c r="AX93" s="403"/>
      <c r="AY93" s="403"/>
      <c r="AZ93" s="403"/>
      <c r="BA93" s="403"/>
      <c r="BB93" s="403"/>
      <c r="BC93" s="403"/>
      <c r="BD93" s="403"/>
    </row>
    <row r="94" spans="2:56" ht="15" customHeight="1" x14ac:dyDescent="0.3">
      <c r="B94" s="226">
        <v>24</v>
      </c>
      <c r="C94" s="1028" t="s">
        <v>1114</v>
      </c>
      <c r="D94" s="1029"/>
      <c r="E94" s="1029"/>
      <c r="F94" s="1029"/>
      <c r="G94" s="1029"/>
      <c r="H94" s="1029"/>
      <c r="I94" s="1029"/>
      <c r="J94" s="1029"/>
      <c r="K94" s="1029"/>
      <c r="L94" s="1029"/>
      <c r="M94" s="1029"/>
      <c r="N94" s="1029"/>
      <c r="O94" s="1029"/>
      <c r="P94" s="1029"/>
      <c r="Q94" s="1029"/>
      <c r="R94" s="1030"/>
      <c r="S94" s="526"/>
      <c r="T94" s="526"/>
      <c r="U94" s="526"/>
      <c r="V94" s="403"/>
      <c r="W94" s="403"/>
      <c r="X94" s="403"/>
      <c r="Y94" s="403"/>
      <c r="Z94" s="403"/>
      <c r="AA94" s="403"/>
      <c r="AB94" s="403"/>
      <c r="AC94" s="403"/>
      <c r="AD94" s="403"/>
      <c r="AE94" s="403"/>
      <c r="AF94" s="403"/>
      <c r="AG94" s="403"/>
      <c r="AH94" s="403"/>
      <c r="AI94" s="403"/>
      <c r="AJ94" s="403"/>
      <c r="AK94" s="403"/>
      <c r="AL94" s="403"/>
      <c r="AM94" s="403"/>
      <c r="AN94" s="403"/>
      <c r="AO94" s="403"/>
      <c r="AP94" s="403"/>
      <c r="AQ94" s="403"/>
      <c r="AR94" s="403"/>
      <c r="AS94" s="403"/>
      <c r="AT94" s="403"/>
      <c r="AU94" s="403"/>
      <c r="AV94" s="403"/>
      <c r="AW94" s="403"/>
      <c r="AX94" s="403"/>
      <c r="AY94" s="403"/>
      <c r="AZ94" s="403"/>
      <c r="BA94" s="403"/>
      <c r="BB94" s="403"/>
      <c r="BC94" s="403"/>
      <c r="BD94" s="403"/>
    </row>
    <row r="95" spans="2:56" ht="15" customHeight="1" x14ac:dyDescent="0.3">
      <c r="B95" s="523" t="s">
        <v>327</v>
      </c>
      <c r="C95" s="524" t="str">
        <f>$C$41</f>
        <v>Atypical expenditure</v>
      </c>
      <c r="D95" s="524"/>
      <c r="E95" s="524"/>
      <c r="F95" s="524"/>
      <c r="G95" s="524"/>
      <c r="H95" s="524"/>
      <c r="I95" s="524"/>
      <c r="J95" s="524"/>
      <c r="K95" s="524"/>
      <c r="L95" s="524"/>
      <c r="M95" s="524"/>
      <c r="N95" s="524"/>
      <c r="O95" s="524"/>
      <c r="P95" s="524"/>
      <c r="Q95" s="524"/>
      <c r="R95" s="525"/>
      <c r="S95" s="526"/>
      <c r="T95" s="526"/>
      <c r="U95" s="526"/>
      <c r="V95" s="403"/>
      <c r="W95" s="403"/>
      <c r="X95" s="403"/>
      <c r="Y95" s="403"/>
      <c r="Z95" s="403"/>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3"/>
      <c r="AY95" s="403"/>
      <c r="AZ95" s="403"/>
      <c r="BA95" s="403"/>
      <c r="BB95" s="403"/>
      <c r="BC95" s="403"/>
      <c r="BD95" s="403"/>
    </row>
    <row r="96" spans="2:56" ht="36" customHeight="1" x14ac:dyDescent="0.3">
      <c r="B96" s="231" t="s">
        <v>328</v>
      </c>
      <c r="C96" s="1028" t="s">
        <v>1115</v>
      </c>
      <c r="D96" s="1029"/>
      <c r="E96" s="1029"/>
      <c r="F96" s="1029"/>
      <c r="G96" s="1029"/>
      <c r="H96" s="1029"/>
      <c r="I96" s="1029"/>
      <c r="J96" s="1029"/>
      <c r="K96" s="1029"/>
      <c r="L96" s="1029"/>
      <c r="M96" s="1029"/>
      <c r="N96" s="1029"/>
      <c r="O96" s="1029"/>
      <c r="P96" s="1029"/>
      <c r="Q96" s="1029"/>
      <c r="R96" s="1030"/>
      <c r="S96" s="526"/>
      <c r="T96" s="526"/>
      <c r="U96" s="526"/>
      <c r="V96" s="403"/>
      <c r="W96" s="403"/>
      <c r="X96" s="403"/>
      <c r="Y96" s="403"/>
      <c r="Z96" s="403"/>
      <c r="AA96" s="403"/>
      <c r="AB96" s="403"/>
      <c r="AC96" s="403"/>
      <c r="AD96" s="403"/>
      <c r="AE96" s="403"/>
      <c r="AF96" s="403"/>
      <c r="AG96" s="403"/>
      <c r="AH96" s="403"/>
      <c r="AI96" s="403"/>
      <c r="AJ96" s="403"/>
      <c r="AK96" s="403"/>
      <c r="AL96" s="403"/>
      <c r="AM96" s="403"/>
      <c r="AN96" s="403"/>
      <c r="AO96" s="403"/>
      <c r="AP96" s="403"/>
      <c r="AQ96" s="403"/>
      <c r="AR96" s="403"/>
      <c r="AS96" s="403"/>
      <c r="AT96" s="403"/>
      <c r="AU96" s="403"/>
      <c r="AV96" s="403"/>
      <c r="AW96" s="403"/>
      <c r="AX96" s="403"/>
      <c r="AY96" s="403"/>
      <c r="AZ96" s="403"/>
      <c r="BA96" s="403"/>
      <c r="BB96" s="403"/>
      <c r="BC96" s="403"/>
      <c r="BD96" s="403"/>
    </row>
    <row r="97" spans="2:56" ht="15" customHeight="1" x14ac:dyDescent="0.3">
      <c r="B97" s="232">
        <v>35</v>
      </c>
      <c r="C97" s="1028" t="s">
        <v>1116</v>
      </c>
      <c r="D97" s="1029"/>
      <c r="E97" s="1029"/>
      <c r="F97" s="1029"/>
      <c r="G97" s="1029"/>
      <c r="H97" s="1029"/>
      <c r="I97" s="1029"/>
      <c r="J97" s="1029"/>
      <c r="K97" s="1029"/>
      <c r="L97" s="1029"/>
      <c r="M97" s="1029"/>
      <c r="N97" s="1029"/>
      <c r="O97" s="1029"/>
      <c r="P97" s="1029"/>
      <c r="Q97" s="1029"/>
      <c r="R97" s="1030"/>
      <c r="S97" s="526"/>
      <c r="T97" s="526"/>
      <c r="U97" s="526"/>
      <c r="V97" s="403"/>
      <c r="W97" s="403"/>
      <c r="X97" s="403"/>
      <c r="Y97" s="403"/>
      <c r="Z97" s="403"/>
      <c r="AA97" s="403"/>
      <c r="AB97" s="403"/>
      <c r="AC97" s="403"/>
      <c r="AD97" s="403"/>
      <c r="AE97" s="403"/>
      <c r="AF97" s="403"/>
      <c r="AG97" s="403"/>
      <c r="AH97" s="403"/>
      <c r="AI97" s="403"/>
      <c r="AJ97" s="403"/>
      <c r="AK97" s="403"/>
      <c r="AL97" s="403"/>
      <c r="AM97" s="403"/>
      <c r="AN97" s="403"/>
      <c r="AO97" s="403"/>
      <c r="AP97" s="403"/>
      <c r="AQ97" s="403"/>
      <c r="AR97" s="403"/>
      <c r="AS97" s="403"/>
      <c r="AT97" s="403"/>
      <c r="AU97" s="403"/>
      <c r="AV97" s="403"/>
      <c r="AW97" s="403"/>
      <c r="AX97" s="403"/>
      <c r="AY97" s="403"/>
      <c r="AZ97" s="403"/>
      <c r="BA97" s="403"/>
      <c r="BB97" s="403"/>
      <c r="BC97" s="403"/>
      <c r="BD97" s="403"/>
    </row>
    <row r="98" spans="2:56" ht="15" customHeight="1" x14ac:dyDescent="0.3">
      <c r="B98" s="523" t="s">
        <v>331</v>
      </c>
      <c r="C98" s="524" t="str">
        <f>$C$54</f>
        <v xml:space="preserve">Total expenditure </v>
      </c>
      <c r="D98" s="524"/>
      <c r="E98" s="524"/>
      <c r="F98" s="524"/>
      <c r="G98" s="524"/>
      <c r="H98" s="524"/>
      <c r="I98" s="524"/>
      <c r="J98" s="524"/>
      <c r="K98" s="524"/>
      <c r="L98" s="524"/>
      <c r="M98" s="524"/>
      <c r="N98" s="524"/>
      <c r="O98" s="524"/>
      <c r="P98" s="524"/>
      <c r="Q98" s="524"/>
      <c r="R98" s="525"/>
      <c r="S98" s="526"/>
      <c r="T98" s="526"/>
      <c r="U98" s="526"/>
      <c r="V98" s="403"/>
      <c r="W98" s="403"/>
      <c r="X98" s="403"/>
      <c r="Y98" s="403"/>
      <c r="Z98" s="403"/>
      <c r="AA98" s="403"/>
      <c r="AB98" s="403"/>
      <c r="AC98" s="403"/>
      <c r="AD98" s="403"/>
      <c r="AE98" s="403"/>
      <c r="AF98" s="403"/>
      <c r="AG98" s="403"/>
      <c r="AH98" s="403"/>
      <c r="AI98" s="403"/>
      <c r="AJ98" s="403"/>
      <c r="AK98" s="403"/>
      <c r="AL98" s="403"/>
      <c r="AM98" s="403"/>
      <c r="AN98" s="403"/>
      <c r="AO98" s="403"/>
      <c r="AP98" s="403"/>
      <c r="AQ98" s="403"/>
      <c r="AR98" s="403"/>
      <c r="AS98" s="403"/>
      <c r="AT98" s="403"/>
      <c r="AU98" s="403"/>
      <c r="AV98" s="403"/>
      <c r="AW98" s="403"/>
      <c r="AX98" s="403"/>
      <c r="AY98" s="403"/>
      <c r="AZ98" s="403"/>
      <c r="BA98" s="403"/>
      <c r="BB98" s="403"/>
      <c r="BC98" s="403"/>
      <c r="BD98" s="403"/>
    </row>
    <row r="99" spans="2:56" ht="15" customHeight="1" thickBot="1" x14ac:dyDescent="0.35">
      <c r="B99" s="233">
        <v>36</v>
      </c>
      <c r="C99" s="1034" t="s">
        <v>1117</v>
      </c>
      <c r="D99" s="1035"/>
      <c r="E99" s="1035"/>
      <c r="F99" s="1035"/>
      <c r="G99" s="1035"/>
      <c r="H99" s="1035"/>
      <c r="I99" s="1035"/>
      <c r="J99" s="1035"/>
      <c r="K99" s="1035"/>
      <c r="L99" s="1035"/>
      <c r="M99" s="1035"/>
      <c r="N99" s="1035"/>
      <c r="O99" s="1035"/>
      <c r="P99" s="1035"/>
      <c r="Q99" s="1035"/>
      <c r="R99" s="1036"/>
      <c r="S99" s="526"/>
      <c r="T99" s="526"/>
      <c r="U99" s="526"/>
      <c r="V99" s="403"/>
      <c r="W99" s="403"/>
      <c r="X99" s="403"/>
      <c r="Y99" s="403"/>
      <c r="Z99" s="403"/>
      <c r="AA99" s="403"/>
      <c r="AB99" s="403"/>
      <c r="AC99" s="403"/>
      <c r="AD99" s="403"/>
      <c r="AE99" s="403"/>
      <c r="AF99" s="403"/>
      <c r="AG99" s="403"/>
      <c r="AH99" s="403"/>
      <c r="AI99" s="403"/>
      <c r="AJ99" s="403"/>
      <c r="AK99" s="403"/>
      <c r="AL99" s="403"/>
      <c r="AM99" s="403"/>
      <c r="AN99" s="403"/>
      <c r="AO99" s="403"/>
      <c r="AP99" s="403"/>
      <c r="AQ99" s="403"/>
      <c r="AR99" s="403"/>
      <c r="AS99" s="403"/>
      <c r="AT99" s="403"/>
      <c r="AU99" s="403"/>
      <c r="AV99" s="403"/>
      <c r="AW99" s="403"/>
      <c r="AX99" s="403"/>
      <c r="AY99" s="403"/>
      <c r="AZ99" s="403"/>
      <c r="BA99" s="403"/>
      <c r="BB99" s="403"/>
      <c r="BC99" s="403"/>
      <c r="BD99" s="403"/>
    </row>
    <row r="100" spans="2:56" x14ac:dyDescent="0.25"/>
    <row r="101" spans="2:56" x14ac:dyDescent="0.25"/>
  </sheetData>
  <sheetProtection algorithmName="SHA-512" hashValue="1veF0PW92kjOzph6Hj03J2dL3gsrwYRvH6Kf/PUXt08mm7jy1jCEHrauyWsyGYsk9FNN2qdYO36kYMVwMhusLA==" saltValue="V7to85FOqH32JiGFISWf/A==" spinCount="100000" sheet="1" objects="1" scenarios="1" selectLockedCells="1" selectUnlockedCells="1"/>
  <mergeCells count="96">
    <mergeCell ref="C93:R93"/>
    <mergeCell ref="C94:R94"/>
    <mergeCell ref="C96:R96"/>
    <mergeCell ref="C97:R97"/>
    <mergeCell ref="C99:R99"/>
    <mergeCell ref="C92:R92"/>
    <mergeCell ref="C79:R79"/>
    <mergeCell ref="C81:R81"/>
    <mergeCell ref="C82:R82"/>
    <mergeCell ref="C83:R83"/>
    <mergeCell ref="C84:R84"/>
    <mergeCell ref="C85:R85"/>
    <mergeCell ref="C86:R86"/>
    <mergeCell ref="C87:R87"/>
    <mergeCell ref="C88:R88"/>
    <mergeCell ref="C89:R89"/>
    <mergeCell ref="C90:R90"/>
    <mergeCell ref="C78:R78"/>
    <mergeCell ref="B65:R65"/>
    <mergeCell ref="C67:R67"/>
    <mergeCell ref="C69:R69"/>
    <mergeCell ref="C70:R70"/>
    <mergeCell ref="C71:R71"/>
    <mergeCell ref="C72:R72"/>
    <mergeCell ref="C73:R73"/>
    <mergeCell ref="C74:R74"/>
    <mergeCell ref="C75:R75"/>
    <mergeCell ref="C76:R76"/>
    <mergeCell ref="C77:R77"/>
    <mergeCell ref="AK7:AP7"/>
    <mergeCell ref="AQ7:AV7"/>
    <mergeCell ref="AW7:BB7"/>
    <mergeCell ref="BJ7:BM7"/>
    <mergeCell ref="BN7:BS7"/>
    <mergeCell ref="B63:R63"/>
    <mergeCell ref="B7:F7"/>
    <mergeCell ref="G7:L7"/>
    <mergeCell ref="M7:R7"/>
    <mergeCell ref="S7:X7"/>
    <mergeCell ref="Y7:AD7"/>
    <mergeCell ref="AE7:AJ7"/>
    <mergeCell ref="BL4:BL5"/>
    <mergeCell ref="BM4:BM5"/>
    <mergeCell ref="BN4:BN5"/>
    <mergeCell ref="AL4:AL5"/>
    <mergeCell ref="AM4:AO4"/>
    <mergeCell ref="AP4:AP5"/>
    <mergeCell ref="AQ4:AQ5"/>
    <mergeCell ref="AR4:AR5"/>
    <mergeCell ref="AS4:AU4"/>
    <mergeCell ref="AD4:AD5"/>
    <mergeCell ref="AE4:AE5"/>
    <mergeCell ref="AF4:AF5"/>
    <mergeCell ref="AG4:AI4"/>
    <mergeCell ref="AJ4:AJ5"/>
    <mergeCell ref="BO4:BO5"/>
    <mergeCell ref="BP4:BR4"/>
    <mergeCell ref="BS4:BS5"/>
    <mergeCell ref="AV4:AV5"/>
    <mergeCell ref="AW4:AW5"/>
    <mergeCell ref="AX4:AX5"/>
    <mergeCell ref="AY4:BA4"/>
    <mergeCell ref="BB4:BB5"/>
    <mergeCell ref="BJ4:BK5"/>
    <mergeCell ref="AK4:AK5"/>
    <mergeCell ref="T4:T5"/>
    <mergeCell ref="U4:W4"/>
    <mergeCell ref="X4:X5"/>
    <mergeCell ref="Y4:Y5"/>
    <mergeCell ref="Z4:Z5"/>
    <mergeCell ref="AA4:AC4"/>
    <mergeCell ref="S4:S5"/>
    <mergeCell ref="BN3:BS3"/>
    <mergeCell ref="BX3:DR3"/>
    <mergeCell ref="DU3:FO3"/>
    <mergeCell ref="B4:C5"/>
    <mergeCell ref="D4:D5"/>
    <mergeCell ref="E4:E5"/>
    <mergeCell ref="F4:F5"/>
    <mergeCell ref="G4:G5"/>
    <mergeCell ref="H4:H5"/>
    <mergeCell ref="I4:K4"/>
    <mergeCell ref="L4:L5"/>
    <mergeCell ref="M4:M5"/>
    <mergeCell ref="N4:N5"/>
    <mergeCell ref="O4:Q4"/>
    <mergeCell ref="R4:R5"/>
    <mergeCell ref="BD1:BH1"/>
    <mergeCell ref="G3:L3"/>
    <mergeCell ref="M3:R3"/>
    <mergeCell ref="S3:X3"/>
    <mergeCell ref="Y3:AD3"/>
    <mergeCell ref="AE3:AJ3"/>
    <mergeCell ref="AK3:AP3"/>
    <mergeCell ref="AQ3:AV3"/>
    <mergeCell ref="AW3:BB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T152"/>
  <sheetViews>
    <sheetView workbookViewId="0">
      <pane xSplit="3" topLeftCell="D1" activePane="topRight" state="frozen"/>
      <selection activeCell="G4" sqref="G4"/>
      <selection pane="topRight" activeCell="D1" sqref="D1"/>
    </sheetView>
  </sheetViews>
  <sheetFormatPr defaultColWidth="0" defaultRowHeight="15" zeroHeight="1" x14ac:dyDescent="0.25"/>
  <cols>
    <col min="1" max="1" width="1.85546875" style="6" customWidth="1"/>
    <col min="2" max="2" width="7.5703125" style="6" customWidth="1"/>
    <col min="3" max="3" width="74.42578125" style="6" customWidth="1"/>
    <col min="4" max="4" width="9.85546875" style="6" customWidth="1"/>
    <col min="5" max="6" width="6.42578125" style="6" customWidth="1"/>
    <col min="7" max="54" width="11" style="6" customWidth="1"/>
    <col min="55" max="55" width="3" style="6" customWidth="1"/>
    <col min="56" max="56" width="29.28515625" style="6" bestFit="1" customWidth="1"/>
    <col min="57" max="57" width="63" style="6" customWidth="1"/>
    <col min="58" max="58" width="4.5703125" style="6" customWidth="1"/>
    <col min="59" max="59" width="59.5703125" style="14" customWidth="1"/>
    <col min="60" max="60" width="8.140625" style="14" customWidth="1"/>
    <col min="61" max="61" width="7.42578125" style="529" customWidth="1"/>
    <col min="62" max="62" width="7.5703125" style="529" customWidth="1"/>
    <col min="63" max="63" width="75.5703125" style="529" bestFit="1" customWidth="1"/>
    <col min="64" max="65" width="6.42578125" style="529" customWidth="1"/>
    <col min="66" max="71" width="14.42578125" style="529" customWidth="1"/>
    <col min="72" max="72" width="11" style="529" customWidth="1"/>
    <col min="73" max="73" width="3" style="7" hidden="1" customWidth="1"/>
    <col min="74" max="74" width="17.28515625" style="14" hidden="1" customWidth="1"/>
    <col min="75" max="75" width="3" style="14" hidden="1" customWidth="1"/>
    <col min="76" max="122" width="9.28515625" style="8" hidden="1" customWidth="1"/>
    <col min="123" max="123" width="83.42578125" style="8" hidden="1" customWidth="1"/>
    <col min="124" max="124" width="1.85546875" style="7" hidden="1" customWidth="1"/>
    <col min="125" max="16384" width="11" style="6" hidden="1"/>
  </cols>
  <sheetData>
    <row r="1" spans="2:123" ht="20.25" x14ac:dyDescent="0.25">
      <c r="B1" s="1" t="s">
        <v>1118</v>
      </c>
      <c r="C1" s="527"/>
      <c r="D1" s="52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4" t="s">
        <v>2059</v>
      </c>
      <c r="BC1" s="398"/>
      <c r="BD1" s="952" t="s">
        <v>1</v>
      </c>
      <c r="BE1" s="952"/>
      <c r="BF1" s="952"/>
      <c r="BG1" s="952"/>
      <c r="BH1" s="6"/>
      <c r="BJ1" s="1" t="s">
        <v>2</v>
      </c>
      <c r="BK1" s="527"/>
      <c r="BL1" s="3"/>
      <c r="BM1" s="3"/>
      <c r="BN1" s="3"/>
      <c r="BO1" s="3"/>
      <c r="BP1" s="3"/>
      <c r="BQ1" s="3"/>
      <c r="BR1" s="3"/>
      <c r="BS1" s="3" t="str">
        <f>LEFT($B$1,4)</f>
        <v>WWS2</v>
      </c>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row>
    <row r="2" spans="2:123" ht="15" customHeight="1" thickBot="1" x14ac:dyDescent="0.35">
      <c r="B2" s="530"/>
      <c r="C2" s="531"/>
      <c r="D2" s="532"/>
      <c r="E2" s="533"/>
      <c r="F2" s="53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c r="AR2" s="403"/>
      <c r="AS2" s="403"/>
      <c r="AT2" s="403"/>
      <c r="AU2" s="403"/>
      <c r="AV2" s="403"/>
      <c r="AW2" s="403"/>
      <c r="AX2" s="403"/>
      <c r="AY2" s="403"/>
      <c r="AZ2" s="403"/>
      <c r="BA2" s="403"/>
      <c r="BB2" s="403"/>
      <c r="BC2" s="403"/>
      <c r="BD2" s="403"/>
      <c r="BF2" s="238"/>
      <c r="BG2" s="256"/>
      <c r="BH2" s="6"/>
      <c r="BJ2" s="530"/>
      <c r="BK2" s="531"/>
      <c r="BL2" s="534"/>
      <c r="BM2" s="534"/>
      <c r="BN2" s="440"/>
      <c r="BO2" s="440"/>
      <c r="BP2" s="440"/>
      <c r="BQ2" s="440"/>
      <c r="BR2" s="440"/>
      <c r="BS2" s="440"/>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row>
    <row r="3" spans="2:123" ht="17.850000000000001" customHeight="1" thickBot="1" x14ac:dyDescent="0.35">
      <c r="G3" s="987" t="s">
        <v>334</v>
      </c>
      <c r="H3" s="988"/>
      <c r="I3" s="988"/>
      <c r="J3" s="988"/>
      <c r="K3" s="988"/>
      <c r="L3" s="988"/>
      <c r="M3" s="987" t="s">
        <v>335</v>
      </c>
      <c r="N3" s="988"/>
      <c r="O3" s="988"/>
      <c r="P3" s="988"/>
      <c r="Q3" s="988"/>
      <c r="R3" s="989"/>
      <c r="S3" s="987" t="s">
        <v>336</v>
      </c>
      <c r="T3" s="988"/>
      <c r="U3" s="988"/>
      <c r="V3" s="988"/>
      <c r="W3" s="988"/>
      <c r="X3" s="989"/>
      <c r="Y3" s="987" t="s">
        <v>337</v>
      </c>
      <c r="Z3" s="988"/>
      <c r="AA3" s="988"/>
      <c r="AB3" s="988"/>
      <c r="AC3" s="988"/>
      <c r="AD3" s="989"/>
      <c r="AE3" s="987" t="s">
        <v>338</v>
      </c>
      <c r="AF3" s="988"/>
      <c r="AG3" s="988"/>
      <c r="AH3" s="988"/>
      <c r="AI3" s="988"/>
      <c r="AJ3" s="989"/>
      <c r="AK3" s="987" t="s">
        <v>339</v>
      </c>
      <c r="AL3" s="988"/>
      <c r="AM3" s="988"/>
      <c r="AN3" s="988"/>
      <c r="AO3" s="988"/>
      <c r="AP3" s="989"/>
      <c r="AQ3" s="987" t="s">
        <v>340</v>
      </c>
      <c r="AR3" s="988"/>
      <c r="AS3" s="988"/>
      <c r="AT3" s="988"/>
      <c r="AU3" s="988"/>
      <c r="AV3" s="989"/>
      <c r="AW3" s="987" t="s">
        <v>341</v>
      </c>
      <c r="AX3" s="988"/>
      <c r="AY3" s="988"/>
      <c r="AZ3" s="988"/>
      <c r="BA3" s="988"/>
      <c r="BB3" s="989"/>
      <c r="BC3" s="407"/>
      <c r="BD3" s="535"/>
      <c r="BF3" s="238"/>
      <c r="BG3" s="256"/>
      <c r="BH3" s="6"/>
      <c r="BN3" s="987" t="s">
        <v>342</v>
      </c>
      <c r="BO3" s="988"/>
      <c r="BP3" s="988"/>
      <c r="BQ3" s="988"/>
      <c r="BR3" s="988"/>
      <c r="BS3" s="989"/>
      <c r="BV3" s="18"/>
      <c r="BW3" s="18"/>
      <c r="BX3" s="1005" t="s">
        <v>12</v>
      </c>
      <c r="BY3" s="1005"/>
      <c r="BZ3" s="1005"/>
      <c r="CA3" s="1005"/>
      <c r="CB3" s="1005"/>
      <c r="CC3" s="1005"/>
      <c r="CD3" s="1005"/>
      <c r="CE3" s="1005"/>
      <c r="CF3" s="1005"/>
      <c r="CG3" s="1005"/>
      <c r="CH3" s="1005"/>
      <c r="CI3" s="1005"/>
      <c r="CJ3" s="1005"/>
      <c r="CK3" s="1005"/>
      <c r="CL3" s="1005"/>
      <c r="CM3" s="1005"/>
      <c r="CN3" s="1005"/>
      <c r="CO3" s="1005"/>
      <c r="CP3" s="1005"/>
      <c r="CQ3" s="1005"/>
      <c r="CR3" s="1005"/>
      <c r="CS3" s="1005"/>
      <c r="CT3" s="1005"/>
      <c r="CU3" s="1005"/>
      <c r="CV3" s="1005"/>
      <c r="CW3" s="1005"/>
      <c r="CX3" s="1005"/>
      <c r="CY3" s="1005"/>
      <c r="CZ3" s="1005"/>
      <c r="DA3" s="1005"/>
      <c r="DB3" s="1005"/>
      <c r="DC3" s="1005"/>
      <c r="DD3" s="1005"/>
      <c r="DE3" s="1005"/>
      <c r="DF3" s="1005"/>
      <c r="DG3" s="1005"/>
      <c r="DH3" s="1005"/>
      <c r="DI3" s="1005"/>
      <c r="DJ3" s="1005"/>
      <c r="DK3" s="1005"/>
      <c r="DL3" s="1005"/>
      <c r="DM3" s="1005"/>
      <c r="DN3" s="1005"/>
      <c r="DO3" s="1005"/>
      <c r="DP3" s="1005"/>
      <c r="DQ3" s="1005"/>
      <c r="DR3" s="1005"/>
      <c r="DS3" s="536"/>
    </row>
    <row r="4" spans="2:123" ht="18" customHeight="1" thickBot="1" x14ac:dyDescent="0.35">
      <c r="B4" s="259"/>
      <c r="C4" s="259"/>
      <c r="D4" s="537"/>
      <c r="E4" s="537"/>
      <c r="F4" s="537"/>
      <c r="G4" s="1039" t="s">
        <v>856</v>
      </c>
      <c r="H4" s="1037" t="s">
        <v>857</v>
      </c>
      <c r="I4" s="1037" t="s">
        <v>858</v>
      </c>
      <c r="J4" s="1041"/>
      <c r="K4" s="1042"/>
      <c r="L4" s="1043" t="s">
        <v>22</v>
      </c>
      <c r="M4" s="1039" t="s">
        <v>856</v>
      </c>
      <c r="N4" s="1037" t="s">
        <v>857</v>
      </c>
      <c r="O4" s="1037" t="s">
        <v>858</v>
      </c>
      <c r="P4" s="1041"/>
      <c r="Q4" s="1042"/>
      <c r="R4" s="1043" t="s">
        <v>22</v>
      </c>
      <c r="S4" s="1039" t="s">
        <v>856</v>
      </c>
      <c r="T4" s="1037" t="s">
        <v>857</v>
      </c>
      <c r="U4" s="1037" t="s">
        <v>858</v>
      </c>
      <c r="V4" s="1041"/>
      <c r="W4" s="1042"/>
      <c r="X4" s="1043" t="s">
        <v>22</v>
      </c>
      <c r="Y4" s="1039" t="s">
        <v>856</v>
      </c>
      <c r="Z4" s="1037" t="s">
        <v>857</v>
      </c>
      <c r="AA4" s="1037" t="s">
        <v>858</v>
      </c>
      <c r="AB4" s="1041"/>
      <c r="AC4" s="1042"/>
      <c r="AD4" s="1043" t="s">
        <v>22</v>
      </c>
      <c r="AE4" s="1039" t="s">
        <v>856</v>
      </c>
      <c r="AF4" s="1037" t="s">
        <v>857</v>
      </c>
      <c r="AG4" s="1037" t="s">
        <v>858</v>
      </c>
      <c r="AH4" s="1041"/>
      <c r="AI4" s="1042"/>
      <c r="AJ4" s="1043" t="s">
        <v>22</v>
      </c>
      <c r="AK4" s="1039" t="s">
        <v>856</v>
      </c>
      <c r="AL4" s="1037" t="s">
        <v>857</v>
      </c>
      <c r="AM4" s="1037" t="s">
        <v>858</v>
      </c>
      <c r="AN4" s="1041"/>
      <c r="AO4" s="1042"/>
      <c r="AP4" s="1043" t="s">
        <v>22</v>
      </c>
      <c r="AQ4" s="1039" t="s">
        <v>856</v>
      </c>
      <c r="AR4" s="1037" t="s">
        <v>857</v>
      </c>
      <c r="AS4" s="1037" t="s">
        <v>858</v>
      </c>
      <c r="AT4" s="1041"/>
      <c r="AU4" s="1042"/>
      <c r="AV4" s="1043" t="s">
        <v>22</v>
      </c>
      <c r="AW4" s="1039" t="s">
        <v>856</v>
      </c>
      <c r="AX4" s="1037" t="s">
        <v>857</v>
      </c>
      <c r="AY4" s="1037" t="s">
        <v>858</v>
      </c>
      <c r="AZ4" s="1041"/>
      <c r="BA4" s="1042"/>
      <c r="BB4" s="1049" t="s">
        <v>22</v>
      </c>
      <c r="BC4" s="407"/>
      <c r="BD4" s="408"/>
      <c r="BE4" s="408"/>
      <c r="BF4" s="238"/>
      <c r="BG4" s="243"/>
      <c r="BH4" s="6"/>
      <c r="BJ4" s="259"/>
      <c r="BK4" s="259"/>
      <c r="BL4" s="537"/>
      <c r="BM4" s="537"/>
      <c r="BN4" s="1039" t="s">
        <v>856</v>
      </c>
      <c r="BO4" s="1037" t="s">
        <v>857</v>
      </c>
      <c r="BP4" s="1037" t="s">
        <v>858</v>
      </c>
      <c r="BQ4" s="1047"/>
      <c r="BR4" s="1048"/>
      <c r="BS4" s="1049" t="s">
        <v>22</v>
      </c>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row>
    <row r="5" spans="2:123" ht="45.75" thickBot="1" x14ac:dyDescent="0.35">
      <c r="B5" s="983" t="s">
        <v>14</v>
      </c>
      <c r="C5" s="1051"/>
      <c r="D5" s="538" t="s">
        <v>15</v>
      </c>
      <c r="E5" s="247" t="s">
        <v>16</v>
      </c>
      <c r="F5" s="539" t="s">
        <v>17</v>
      </c>
      <c r="G5" s="1040"/>
      <c r="H5" s="1038"/>
      <c r="I5" s="410" t="s">
        <v>860</v>
      </c>
      <c r="J5" s="410" t="s">
        <v>861</v>
      </c>
      <c r="K5" s="540" t="s">
        <v>862</v>
      </c>
      <c r="L5" s="1044"/>
      <c r="M5" s="1040"/>
      <c r="N5" s="1038"/>
      <c r="O5" s="410" t="s">
        <v>860</v>
      </c>
      <c r="P5" s="410" t="s">
        <v>861</v>
      </c>
      <c r="Q5" s="540" t="s">
        <v>862</v>
      </c>
      <c r="R5" s="1044"/>
      <c r="S5" s="1040"/>
      <c r="T5" s="1038"/>
      <c r="U5" s="410" t="s">
        <v>860</v>
      </c>
      <c r="V5" s="410" t="s">
        <v>861</v>
      </c>
      <c r="W5" s="540" t="s">
        <v>862</v>
      </c>
      <c r="X5" s="1044"/>
      <c r="Y5" s="1040"/>
      <c r="Z5" s="1038"/>
      <c r="AA5" s="410" t="s">
        <v>860</v>
      </c>
      <c r="AB5" s="410" t="s">
        <v>861</v>
      </c>
      <c r="AC5" s="540" t="s">
        <v>862</v>
      </c>
      <c r="AD5" s="1044"/>
      <c r="AE5" s="1040"/>
      <c r="AF5" s="1038"/>
      <c r="AG5" s="410" t="s">
        <v>860</v>
      </c>
      <c r="AH5" s="410" t="s">
        <v>861</v>
      </c>
      <c r="AI5" s="540" t="s">
        <v>862</v>
      </c>
      <c r="AJ5" s="1044"/>
      <c r="AK5" s="1040"/>
      <c r="AL5" s="1038"/>
      <c r="AM5" s="410" t="s">
        <v>860</v>
      </c>
      <c r="AN5" s="410" t="s">
        <v>861</v>
      </c>
      <c r="AO5" s="540" t="s">
        <v>862</v>
      </c>
      <c r="AP5" s="1044"/>
      <c r="AQ5" s="1040"/>
      <c r="AR5" s="1038"/>
      <c r="AS5" s="410" t="s">
        <v>860</v>
      </c>
      <c r="AT5" s="410" t="s">
        <v>861</v>
      </c>
      <c r="AU5" s="540" t="s">
        <v>862</v>
      </c>
      <c r="AV5" s="1044"/>
      <c r="AW5" s="1040"/>
      <c r="AX5" s="1038"/>
      <c r="AY5" s="410" t="s">
        <v>860</v>
      </c>
      <c r="AZ5" s="410" t="s">
        <v>861</v>
      </c>
      <c r="BA5" s="540" t="s">
        <v>862</v>
      </c>
      <c r="BB5" s="1052"/>
      <c r="BC5" s="541"/>
      <c r="BD5" s="26" t="s">
        <v>23</v>
      </c>
      <c r="BE5" s="27" t="s">
        <v>24</v>
      </c>
      <c r="BF5" s="28"/>
      <c r="BG5" s="25" t="s">
        <v>25</v>
      </c>
      <c r="BH5" s="6"/>
      <c r="BJ5" s="983" t="s">
        <v>14</v>
      </c>
      <c r="BK5" s="1051"/>
      <c r="BL5" s="247" t="s">
        <v>16</v>
      </c>
      <c r="BM5" s="539" t="s">
        <v>17</v>
      </c>
      <c r="BN5" s="1045"/>
      <c r="BO5" s="1046"/>
      <c r="BP5" s="410" t="s">
        <v>860</v>
      </c>
      <c r="BQ5" s="410" t="s">
        <v>861</v>
      </c>
      <c r="BR5" s="540" t="s">
        <v>862</v>
      </c>
      <c r="BS5" s="1050"/>
      <c r="BV5" s="29" t="s">
        <v>343</v>
      </c>
      <c r="BX5" s="542" t="s">
        <v>27</v>
      </c>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row>
    <row r="6" spans="2:123" ht="14.25" customHeight="1" thickBot="1" x14ac:dyDescent="0.35">
      <c r="B6" s="543"/>
      <c r="C6" s="543"/>
      <c r="D6" s="544"/>
      <c r="E6" s="255"/>
      <c r="F6" s="255"/>
      <c r="G6" s="545"/>
      <c r="H6" s="545"/>
      <c r="I6" s="34"/>
      <c r="J6" s="34"/>
      <c r="K6" s="34"/>
      <c r="L6" s="545"/>
      <c r="M6" s="545"/>
      <c r="N6" s="545"/>
      <c r="O6" s="34"/>
      <c r="P6" s="34"/>
      <c r="Q6" s="34"/>
      <c r="R6" s="545"/>
      <c r="S6" s="545"/>
      <c r="T6" s="545"/>
      <c r="U6" s="34"/>
      <c r="V6" s="34"/>
      <c r="W6" s="34"/>
      <c r="X6" s="545"/>
      <c r="Y6" s="545"/>
      <c r="Z6" s="545"/>
      <c r="AA6" s="34"/>
      <c r="AB6" s="34"/>
      <c r="AC6" s="34"/>
      <c r="AD6" s="545"/>
      <c r="AE6" s="545"/>
      <c r="AF6" s="545"/>
      <c r="AG6" s="34"/>
      <c r="AH6" s="34"/>
      <c r="AI6" s="34"/>
      <c r="AJ6" s="545"/>
      <c r="AK6" s="545"/>
      <c r="AL6" s="545"/>
      <c r="AM6" s="34"/>
      <c r="AN6" s="34"/>
      <c r="AO6" s="34"/>
      <c r="AP6" s="545"/>
      <c r="AQ6" s="545"/>
      <c r="AR6" s="545"/>
      <c r="AS6" s="34"/>
      <c r="AT6" s="34"/>
      <c r="AU6" s="34"/>
      <c r="AV6" s="545"/>
      <c r="AW6" s="545"/>
      <c r="AX6" s="545"/>
      <c r="AY6" s="34"/>
      <c r="AZ6" s="34"/>
      <c r="BA6" s="34"/>
      <c r="BB6" s="545"/>
      <c r="BC6" s="541"/>
      <c r="BD6" s="28"/>
      <c r="BF6" s="28"/>
      <c r="BG6" s="419"/>
      <c r="BH6" s="6"/>
      <c r="BJ6" s="543"/>
      <c r="BK6" s="543"/>
      <c r="BL6" s="255"/>
      <c r="BM6" s="255"/>
      <c r="BN6" s="546"/>
      <c r="BO6" s="546"/>
      <c r="BP6" s="34"/>
      <c r="BQ6" s="34"/>
      <c r="BR6" s="34"/>
      <c r="BS6" s="546"/>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row>
    <row r="7" spans="2:123" ht="14.25" customHeight="1" thickBot="1" x14ac:dyDescent="0.35">
      <c r="B7" s="983" t="s">
        <v>30</v>
      </c>
      <c r="C7" s="984"/>
      <c r="D7" s="984"/>
      <c r="E7" s="984"/>
      <c r="F7" s="985"/>
      <c r="G7" s="1022" t="s">
        <v>31</v>
      </c>
      <c r="H7" s="1023"/>
      <c r="I7" s="1023"/>
      <c r="J7" s="1023"/>
      <c r="K7" s="1023"/>
      <c r="L7" s="1024"/>
      <c r="M7" s="1022" t="s">
        <v>31</v>
      </c>
      <c r="N7" s="1023"/>
      <c r="O7" s="1023"/>
      <c r="P7" s="1023"/>
      <c r="Q7" s="1023"/>
      <c r="R7" s="1024"/>
      <c r="S7" s="1022" t="s">
        <v>31</v>
      </c>
      <c r="T7" s="1023"/>
      <c r="U7" s="1023"/>
      <c r="V7" s="1023"/>
      <c r="W7" s="1023"/>
      <c r="X7" s="1024"/>
      <c r="Y7" s="1022" t="s">
        <v>32</v>
      </c>
      <c r="Z7" s="1023"/>
      <c r="AA7" s="1023"/>
      <c r="AB7" s="1023"/>
      <c r="AC7" s="1023"/>
      <c r="AD7" s="1024"/>
      <c r="AE7" s="1022" t="s">
        <v>32</v>
      </c>
      <c r="AF7" s="1023"/>
      <c r="AG7" s="1023"/>
      <c r="AH7" s="1023"/>
      <c r="AI7" s="1023"/>
      <c r="AJ7" s="1024"/>
      <c r="AK7" s="1022" t="s">
        <v>32</v>
      </c>
      <c r="AL7" s="1023"/>
      <c r="AM7" s="1023"/>
      <c r="AN7" s="1023"/>
      <c r="AO7" s="1023"/>
      <c r="AP7" s="1024"/>
      <c r="AQ7" s="1022" t="s">
        <v>32</v>
      </c>
      <c r="AR7" s="1023"/>
      <c r="AS7" s="1023"/>
      <c r="AT7" s="1023"/>
      <c r="AU7" s="1023"/>
      <c r="AV7" s="1024"/>
      <c r="AW7" s="1022" t="s">
        <v>32</v>
      </c>
      <c r="AX7" s="1023"/>
      <c r="AY7" s="1023"/>
      <c r="AZ7" s="1023"/>
      <c r="BA7" s="1023"/>
      <c r="BB7" s="1024"/>
      <c r="BC7" s="541"/>
      <c r="BD7" s="28"/>
      <c r="BF7" s="28"/>
      <c r="BG7" s="43"/>
      <c r="BH7" s="547"/>
      <c r="BJ7" s="983" t="s">
        <v>30</v>
      </c>
      <c r="BK7" s="984"/>
      <c r="BL7" s="984"/>
      <c r="BM7" s="985"/>
      <c r="BN7" s="1053" t="s">
        <v>33</v>
      </c>
      <c r="BO7" s="1054"/>
      <c r="BP7" s="1054"/>
      <c r="BQ7" s="1054"/>
      <c r="BR7" s="1054"/>
      <c r="BS7" s="1055"/>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row>
    <row r="8" spans="2:123" ht="14.25" customHeight="1" thickBot="1" x14ac:dyDescent="0.35">
      <c r="B8" s="543"/>
      <c r="C8" s="543"/>
      <c r="D8" s="544"/>
      <c r="E8" s="255"/>
      <c r="F8" s="255"/>
      <c r="G8" s="545"/>
      <c r="H8" s="545"/>
      <c r="I8" s="34"/>
      <c r="J8" s="34"/>
      <c r="K8" s="34"/>
      <c r="L8" s="545"/>
      <c r="M8" s="545"/>
      <c r="N8" s="545"/>
      <c r="O8" s="34"/>
      <c r="P8" s="34"/>
      <c r="Q8" s="34"/>
      <c r="R8" s="545"/>
      <c r="S8" s="545"/>
      <c r="T8" s="545"/>
      <c r="U8" s="34"/>
      <c r="V8" s="34"/>
      <c r="W8" s="34"/>
      <c r="X8" s="545"/>
      <c r="Y8" s="545"/>
      <c r="Z8" s="545"/>
      <c r="AA8" s="34"/>
      <c r="AB8" s="34"/>
      <c r="AC8" s="34"/>
      <c r="AD8" s="545"/>
      <c r="AE8" s="545"/>
      <c r="AF8" s="545"/>
      <c r="AG8" s="34"/>
      <c r="AH8" s="34"/>
      <c r="AI8" s="34"/>
      <c r="AJ8" s="545"/>
      <c r="AK8" s="545"/>
      <c r="AL8" s="545"/>
      <c r="AM8" s="34"/>
      <c r="AN8" s="34"/>
      <c r="AO8" s="34"/>
      <c r="AP8" s="545"/>
      <c r="AQ8" s="545"/>
      <c r="AR8" s="545"/>
      <c r="AS8" s="34"/>
      <c r="AT8" s="34"/>
      <c r="AU8" s="34"/>
      <c r="AV8" s="545"/>
      <c r="AW8" s="545"/>
      <c r="AX8" s="545"/>
      <c r="AY8" s="34"/>
      <c r="AZ8" s="34"/>
      <c r="BA8" s="34"/>
      <c r="BB8" s="545"/>
      <c r="BC8" s="541"/>
      <c r="BD8" s="28"/>
      <c r="BF8" s="256"/>
      <c r="BG8" s="43"/>
      <c r="BH8" s="547"/>
      <c r="BJ8" s="543"/>
      <c r="BK8" s="543"/>
      <c r="BL8" s="255"/>
      <c r="BM8" s="255"/>
      <c r="BN8" s="546"/>
      <c r="BO8" s="546"/>
      <c r="BP8" s="34"/>
      <c r="BQ8" s="34"/>
      <c r="BR8" s="34"/>
      <c r="BS8" s="546"/>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row>
    <row r="9" spans="2:123" ht="15.75" thickBot="1" x14ac:dyDescent="0.35">
      <c r="B9" s="260" t="s">
        <v>36</v>
      </c>
      <c r="C9" s="548" t="s">
        <v>1119</v>
      </c>
      <c r="D9" s="549"/>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541"/>
      <c r="BD9" s="14"/>
      <c r="BF9" s="54"/>
      <c r="BG9" s="43"/>
      <c r="BH9" s="547"/>
      <c r="BJ9" s="260" t="s">
        <v>36</v>
      </c>
      <c r="BK9" s="550" t="s">
        <v>1119</v>
      </c>
      <c r="BL9" s="235"/>
      <c r="BM9" s="235"/>
      <c r="BN9" s="235"/>
      <c r="BO9" s="235"/>
      <c r="BP9" s="235"/>
      <c r="BQ9" s="235"/>
      <c r="BR9" s="235"/>
      <c r="BS9" s="235"/>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row>
    <row r="10" spans="2:123" ht="14.25" customHeight="1" x14ac:dyDescent="0.3">
      <c r="B10" s="44">
        <v>1</v>
      </c>
      <c r="C10" s="45" t="s">
        <v>1120</v>
      </c>
      <c r="D10" s="46" t="s">
        <v>40</v>
      </c>
      <c r="E10" s="46" t="s">
        <v>41</v>
      </c>
      <c r="F10" s="421">
        <v>3</v>
      </c>
      <c r="G10" s="422">
        <v>1.38</v>
      </c>
      <c r="H10" s="423">
        <v>0</v>
      </c>
      <c r="I10" s="423">
        <v>0</v>
      </c>
      <c r="J10" s="423">
        <v>0</v>
      </c>
      <c r="K10" s="551">
        <v>0</v>
      </c>
      <c r="L10" s="552">
        <f>SUM(G10:K10)</f>
        <v>1.38</v>
      </c>
      <c r="M10" s="422">
        <v>5.6210000000000004</v>
      </c>
      <c r="N10" s="423">
        <v>0</v>
      </c>
      <c r="O10" s="423">
        <v>0</v>
      </c>
      <c r="P10" s="423">
        <v>0</v>
      </c>
      <c r="Q10" s="551">
        <v>0</v>
      </c>
      <c r="R10" s="552">
        <f>SUM(M10:Q10)</f>
        <v>5.6210000000000004</v>
      </c>
      <c r="S10" s="422">
        <v>4.2450000000000001</v>
      </c>
      <c r="T10" s="423">
        <v>0</v>
      </c>
      <c r="U10" s="423">
        <v>0</v>
      </c>
      <c r="V10" s="423">
        <v>0</v>
      </c>
      <c r="W10" s="551">
        <v>0</v>
      </c>
      <c r="X10" s="552">
        <f>SUM(S10:W10)</f>
        <v>4.2450000000000001</v>
      </c>
      <c r="Y10" s="422">
        <v>3.3820000000000001</v>
      </c>
      <c r="Z10" s="423">
        <v>0</v>
      </c>
      <c r="AA10" s="423">
        <v>0</v>
      </c>
      <c r="AB10" s="423">
        <v>0</v>
      </c>
      <c r="AC10" s="551">
        <v>0</v>
      </c>
      <c r="AD10" s="552">
        <f>SUM(Y10:AC10)</f>
        <v>3.3820000000000001</v>
      </c>
      <c r="AE10" s="422">
        <v>3.3820000000000001</v>
      </c>
      <c r="AF10" s="423">
        <v>0</v>
      </c>
      <c r="AG10" s="423">
        <v>0</v>
      </c>
      <c r="AH10" s="423">
        <v>0</v>
      </c>
      <c r="AI10" s="551">
        <v>0</v>
      </c>
      <c r="AJ10" s="552">
        <f>SUM(AE10:AI10)</f>
        <v>3.3820000000000001</v>
      </c>
      <c r="AK10" s="422">
        <v>3.3820000000000001</v>
      </c>
      <c r="AL10" s="423">
        <v>0</v>
      </c>
      <c r="AM10" s="423">
        <v>0</v>
      </c>
      <c r="AN10" s="423">
        <v>0</v>
      </c>
      <c r="AO10" s="551">
        <v>0</v>
      </c>
      <c r="AP10" s="552">
        <f>SUM(AK10:AO10)</f>
        <v>3.3820000000000001</v>
      </c>
      <c r="AQ10" s="422">
        <v>3.3820000000000001</v>
      </c>
      <c r="AR10" s="423">
        <v>0</v>
      </c>
      <c r="AS10" s="423">
        <v>0</v>
      </c>
      <c r="AT10" s="423">
        <v>0</v>
      </c>
      <c r="AU10" s="551">
        <v>0</v>
      </c>
      <c r="AV10" s="552">
        <f>SUM(AQ10:AU10)</f>
        <v>3.3820000000000001</v>
      </c>
      <c r="AW10" s="422">
        <v>3.3820000000000001</v>
      </c>
      <c r="AX10" s="423">
        <v>0</v>
      </c>
      <c r="AY10" s="423">
        <v>0</v>
      </c>
      <c r="AZ10" s="423">
        <v>0</v>
      </c>
      <c r="BA10" s="551">
        <v>0</v>
      </c>
      <c r="BB10" s="552">
        <f>SUM(AW10:BA10)</f>
        <v>3.3820000000000001</v>
      </c>
      <c r="BC10" s="403"/>
      <c r="BD10" s="427"/>
      <c r="BE10" s="428"/>
      <c r="BF10" s="287"/>
      <c r="BG10" s="43">
        <f t="shared" ref="BG10:BG40" si="0" xml:space="preserve"> IF( SUM( BX10:DR10 ) = 0, 0, $BX$5 )</f>
        <v>0</v>
      </c>
      <c r="BH10" s="547"/>
      <c r="BJ10" s="44">
        <v>1</v>
      </c>
      <c r="BK10" s="45" t="s">
        <v>1120</v>
      </c>
      <c r="BL10" s="46" t="s">
        <v>41</v>
      </c>
      <c r="BM10" s="421">
        <v>3</v>
      </c>
      <c r="BN10" s="553" t="s">
        <v>1121</v>
      </c>
      <c r="BO10" s="554" t="s">
        <v>1122</v>
      </c>
      <c r="BP10" s="554" t="s">
        <v>1123</v>
      </c>
      <c r="BQ10" s="554" t="s">
        <v>1124</v>
      </c>
      <c r="BR10" s="555" t="s">
        <v>1125</v>
      </c>
      <c r="BS10" s="556" t="s">
        <v>1126</v>
      </c>
      <c r="BX10" s="61"/>
      <c r="BY10" s="61"/>
      <c r="BZ10" s="61"/>
      <c r="CA10" s="61"/>
      <c r="CB10" s="61"/>
      <c r="CC10" s="557"/>
      <c r="CD10" s="61"/>
      <c r="CE10" s="61"/>
      <c r="CF10" s="61"/>
      <c r="CG10" s="61"/>
      <c r="CH10" s="61"/>
      <c r="CI10" s="60"/>
      <c r="CJ10" s="61"/>
      <c r="CK10" s="61"/>
      <c r="CL10" s="61"/>
      <c r="CM10" s="61"/>
      <c r="CN10" s="61"/>
      <c r="CO10" s="60"/>
      <c r="CP10" s="61"/>
      <c r="CQ10" s="61"/>
      <c r="CR10" s="61"/>
      <c r="CS10" s="61"/>
      <c r="CT10" s="61"/>
      <c r="CU10" s="60"/>
      <c r="CV10" s="61"/>
      <c r="CW10" s="61"/>
      <c r="CX10" s="61"/>
      <c r="CY10" s="61"/>
      <c r="CZ10" s="61"/>
      <c r="DA10" s="60"/>
      <c r="DB10" s="61"/>
      <c r="DC10" s="61"/>
      <c r="DD10" s="61"/>
      <c r="DE10" s="61"/>
      <c r="DF10" s="61"/>
      <c r="DG10" s="60"/>
      <c r="DH10" s="61"/>
      <c r="DI10" s="61"/>
      <c r="DJ10" s="61"/>
      <c r="DK10" s="61"/>
      <c r="DL10" s="61"/>
      <c r="DM10" s="60"/>
      <c r="DN10" s="61"/>
      <c r="DO10" s="61"/>
      <c r="DP10" s="61"/>
      <c r="DQ10" s="61"/>
      <c r="DR10" s="61"/>
      <c r="DS10" s="60"/>
    </row>
    <row r="11" spans="2:123" ht="14.25" customHeight="1" x14ac:dyDescent="0.3">
      <c r="B11" s="292">
        <f>B10+1</f>
        <v>2</v>
      </c>
      <c r="C11" s="558" t="s">
        <v>1127</v>
      </c>
      <c r="D11" s="64" t="s">
        <v>49</v>
      </c>
      <c r="E11" s="309" t="s">
        <v>41</v>
      </c>
      <c r="F11" s="559">
        <v>3</v>
      </c>
      <c r="G11" s="442">
        <v>0</v>
      </c>
      <c r="H11" s="430">
        <v>0</v>
      </c>
      <c r="I11" s="430">
        <v>0</v>
      </c>
      <c r="J11" s="430">
        <v>0.54</v>
      </c>
      <c r="K11" s="560">
        <v>0</v>
      </c>
      <c r="L11" s="561">
        <f t="shared" ref="L11:L56" si="1">SUM(G11:K11)</f>
        <v>0.54</v>
      </c>
      <c r="M11" s="442">
        <v>0</v>
      </c>
      <c r="N11" s="430">
        <v>0</v>
      </c>
      <c r="O11" s="430">
        <v>0</v>
      </c>
      <c r="P11" s="430">
        <v>0.66800000000000004</v>
      </c>
      <c r="Q11" s="560">
        <v>0</v>
      </c>
      <c r="R11" s="561">
        <f t="shared" ref="R11:R56" si="2">SUM(M11:Q11)</f>
        <v>0.66800000000000004</v>
      </c>
      <c r="S11" s="442">
        <v>0</v>
      </c>
      <c r="T11" s="430">
        <v>0</v>
      </c>
      <c r="U11" s="430">
        <v>0</v>
      </c>
      <c r="V11" s="430">
        <v>0.74099999999999999</v>
      </c>
      <c r="W11" s="560">
        <v>0</v>
      </c>
      <c r="X11" s="561">
        <f t="shared" ref="X11:X56" si="3">SUM(S11:W11)</f>
        <v>0.74099999999999999</v>
      </c>
      <c r="Y11" s="442">
        <v>0</v>
      </c>
      <c r="Z11" s="430">
        <v>0</v>
      </c>
      <c r="AA11" s="430">
        <v>0</v>
      </c>
      <c r="AB11" s="430">
        <v>0.76400000000000001</v>
      </c>
      <c r="AC11" s="560">
        <v>0</v>
      </c>
      <c r="AD11" s="561">
        <f t="shared" ref="AD11:AD56" si="4">SUM(Y11:AC11)</f>
        <v>0.76400000000000001</v>
      </c>
      <c r="AE11" s="442">
        <v>0</v>
      </c>
      <c r="AF11" s="430">
        <v>0</v>
      </c>
      <c r="AG11" s="430">
        <v>0</v>
      </c>
      <c r="AH11" s="430">
        <v>0.80900000000000005</v>
      </c>
      <c r="AI11" s="560">
        <v>0</v>
      </c>
      <c r="AJ11" s="561">
        <f t="shared" ref="AJ11:AJ56" si="5">SUM(AE11:AI11)</f>
        <v>0.80900000000000005</v>
      </c>
      <c r="AK11" s="442">
        <v>0</v>
      </c>
      <c r="AL11" s="430">
        <v>0</v>
      </c>
      <c r="AM11" s="430">
        <v>0</v>
      </c>
      <c r="AN11" s="430">
        <v>0.89300000000000002</v>
      </c>
      <c r="AO11" s="560">
        <v>0</v>
      </c>
      <c r="AP11" s="561">
        <f t="shared" ref="AP11:AP56" si="6">SUM(AK11:AO11)</f>
        <v>0.89300000000000002</v>
      </c>
      <c r="AQ11" s="442">
        <v>0</v>
      </c>
      <c r="AR11" s="430">
        <v>0</v>
      </c>
      <c r="AS11" s="430">
        <v>0</v>
      </c>
      <c r="AT11" s="430">
        <v>1.01</v>
      </c>
      <c r="AU11" s="560">
        <v>0</v>
      </c>
      <c r="AV11" s="561">
        <f t="shared" ref="AV11:AV56" si="7">SUM(AQ11:AU11)</f>
        <v>1.01</v>
      </c>
      <c r="AW11" s="442">
        <v>0</v>
      </c>
      <c r="AX11" s="430">
        <v>0</v>
      </c>
      <c r="AY11" s="430">
        <v>0</v>
      </c>
      <c r="AZ11" s="430">
        <v>0.874</v>
      </c>
      <c r="BA11" s="560">
        <v>0</v>
      </c>
      <c r="BB11" s="561">
        <f t="shared" ref="BB11:BB56" si="8">SUM(AW11:BA11)</f>
        <v>0.874</v>
      </c>
      <c r="BC11" s="403"/>
      <c r="BD11" s="91"/>
      <c r="BE11" s="409"/>
      <c r="BF11" s="71"/>
      <c r="BG11" s="43">
        <f t="shared" si="0"/>
        <v>0</v>
      </c>
      <c r="BH11" s="547"/>
      <c r="BJ11" s="292">
        <f>BJ10+1</f>
        <v>2</v>
      </c>
      <c r="BK11" s="558" t="s">
        <v>1127</v>
      </c>
      <c r="BL11" s="309" t="s">
        <v>41</v>
      </c>
      <c r="BM11" s="559">
        <v>3</v>
      </c>
      <c r="BN11" s="562" t="s">
        <v>1128</v>
      </c>
      <c r="BO11" s="563" t="s">
        <v>1129</v>
      </c>
      <c r="BP11" s="563" t="s">
        <v>1130</v>
      </c>
      <c r="BQ11" s="563" t="s">
        <v>1131</v>
      </c>
      <c r="BR11" s="564" t="s">
        <v>1132</v>
      </c>
      <c r="BS11" s="565" t="s">
        <v>1133</v>
      </c>
      <c r="BX11" s="61"/>
      <c r="BY11" s="61"/>
      <c r="BZ11" s="61"/>
      <c r="CA11" s="61"/>
      <c r="CB11" s="61"/>
      <c r="CC11" s="557"/>
      <c r="CD11" s="61"/>
      <c r="CE11" s="61"/>
      <c r="CF11" s="61"/>
      <c r="CG11" s="61"/>
      <c r="CH11" s="61"/>
      <c r="CI11" s="60"/>
      <c r="CJ11" s="61"/>
      <c r="CK11" s="61"/>
      <c r="CL11" s="61"/>
      <c r="CM11" s="61"/>
      <c r="CN11" s="61"/>
      <c r="CO11" s="60"/>
      <c r="CP11" s="61"/>
      <c r="CQ11" s="61"/>
      <c r="CR11" s="61"/>
      <c r="CS11" s="61"/>
      <c r="CT11" s="61"/>
      <c r="CU11" s="60"/>
      <c r="CV11" s="61"/>
      <c r="CW11" s="61"/>
      <c r="CX11" s="61"/>
      <c r="CY11" s="61"/>
      <c r="CZ11" s="61"/>
      <c r="DA11" s="60"/>
      <c r="DB11" s="61"/>
      <c r="DC11" s="61"/>
      <c r="DD11" s="61"/>
      <c r="DE11" s="61"/>
      <c r="DF11" s="61"/>
      <c r="DG11" s="60"/>
      <c r="DH11" s="61"/>
      <c r="DI11" s="61"/>
      <c r="DJ11" s="61"/>
      <c r="DK11" s="61"/>
      <c r="DL11" s="61"/>
      <c r="DM11" s="60"/>
      <c r="DN11" s="61"/>
      <c r="DO11" s="61"/>
      <c r="DP11" s="61"/>
      <c r="DQ11" s="61"/>
      <c r="DR11" s="61"/>
      <c r="DS11" s="60"/>
    </row>
    <row r="12" spans="2:123" ht="14.25" customHeight="1" x14ac:dyDescent="0.3">
      <c r="B12" s="292">
        <f t="shared" ref="B12:B55" si="9">B11+1</f>
        <v>3</v>
      </c>
      <c r="C12" s="558" t="s">
        <v>1134</v>
      </c>
      <c r="D12" s="64" t="s">
        <v>56</v>
      </c>
      <c r="E12" s="309" t="s">
        <v>41</v>
      </c>
      <c r="F12" s="559">
        <v>3</v>
      </c>
      <c r="G12" s="442">
        <v>0</v>
      </c>
      <c r="H12" s="430">
        <v>0</v>
      </c>
      <c r="I12" s="430">
        <v>0</v>
      </c>
      <c r="J12" s="430">
        <v>1.238</v>
      </c>
      <c r="K12" s="560">
        <v>0</v>
      </c>
      <c r="L12" s="561">
        <f t="shared" si="1"/>
        <v>1.238</v>
      </c>
      <c r="M12" s="442">
        <v>0</v>
      </c>
      <c r="N12" s="430">
        <v>0</v>
      </c>
      <c r="O12" s="430">
        <v>0</v>
      </c>
      <c r="P12" s="430">
        <v>0.36399999999999999</v>
      </c>
      <c r="Q12" s="560">
        <v>0</v>
      </c>
      <c r="R12" s="561">
        <f t="shared" si="2"/>
        <v>0.36399999999999999</v>
      </c>
      <c r="S12" s="442">
        <v>0</v>
      </c>
      <c r="T12" s="430">
        <v>0</v>
      </c>
      <c r="U12" s="430">
        <v>0</v>
      </c>
      <c r="V12" s="430">
        <v>0.21199999999999999</v>
      </c>
      <c r="W12" s="560">
        <v>0</v>
      </c>
      <c r="X12" s="561">
        <f t="shared" si="3"/>
        <v>0.21199999999999999</v>
      </c>
      <c r="Y12" s="442">
        <v>0</v>
      </c>
      <c r="Z12" s="430">
        <v>0</v>
      </c>
      <c r="AA12" s="430">
        <v>0</v>
      </c>
      <c r="AB12" s="430">
        <v>2.7930000000000001</v>
      </c>
      <c r="AC12" s="560">
        <v>0</v>
      </c>
      <c r="AD12" s="561">
        <f t="shared" si="4"/>
        <v>2.7930000000000001</v>
      </c>
      <c r="AE12" s="442">
        <v>0</v>
      </c>
      <c r="AF12" s="430">
        <v>0</v>
      </c>
      <c r="AG12" s="430">
        <v>0</v>
      </c>
      <c r="AH12" s="430">
        <v>3.7730000000000001</v>
      </c>
      <c r="AI12" s="560">
        <v>0</v>
      </c>
      <c r="AJ12" s="561">
        <f t="shared" si="5"/>
        <v>3.7730000000000001</v>
      </c>
      <c r="AK12" s="442">
        <v>0</v>
      </c>
      <c r="AL12" s="430">
        <v>0</v>
      </c>
      <c r="AM12" s="430">
        <v>0</v>
      </c>
      <c r="AN12" s="430">
        <v>4.7789999999999999</v>
      </c>
      <c r="AO12" s="560">
        <v>0</v>
      </c>
      <c r="AP12" s="561">
        <f t="shared" si="6"/>
        <v>4.7789999999999999</v>
      </c>
      <c r="AQ12" s="442">
        <v>0</v>
      </c>
      <c r="AR12" s="430">
        <v>0</v>
      </c>
      <c r="AS12" s="430">
        <v>0</v>
      </c>
      <c r="AT12" s="430">
        <v>4.7709999999999999</v>
      </c>
      <c r="AU12" s="560">
        <v>0</v>
      </c>
      <c r="AV12" s="561">
        <f t="shared" si="7"/>
        <v>4.7709999999999999</v>
      </c>
      <c r="AW12" s="442">
        <v>0</v>
      </c>
      <c r="AX12" s="430">
        <v>0</v>
      </c>
      <c r="AY12" s="430">
        <v>0</v>
      </c>
      <c r="AZ12" s="430">
        <v>3.4060000000000001</v>
      </c>
      <c r="BA12" s="560">
        <v>0</v>
      </c>
      <c r="BB12" s="561">
        <f t="shared" si="8"/>
        <v>3.4060000000000001</v>
      </c>
      <c r="BC12" s="403"/>
      <c r="BD12" s="91"/>
      <c r="BE12" s="409"/>
      <c r="BF12" s="71"/>
      <c r="BG12" s="43">
        <f t="shared" si="0"/>
        <v>0</v>
      </c>
      <c r="BH12" s="547"/>
      <c r="BJ12" s="292">
        <f t="shared" ref="BJ12:BJ55" si="10">BJ11+1</f>
        <v>3</v>
      </c>
      <c r="BK12" s="558" t="s">
        <v>1134</v>
      </c>
      <c r="BL12" s="309" t="s">
        <v>41</v>
      </c>
      <c r="BM12" s="559">
        <v>3</v>
      </c>
      <c r="BN12" s="562" t="s">
        <v>1135</v>
      </c>
      <c r="BO12" s="563" t="s">
        <v>1136</v>
      </c>
      <c r="BP12" s="563" t="s">
        <v>1137</v>
      </c>
      <c r="BQ12" s="563" t="s">
        <v>1138</v>
      </c>
      <c r="BR12" s="564" t="s">
        <v>1139</v>
      </c>
      <c r="BS12" s="565" t="s">
        <v>1140</v>
      </c>
      <c r="BX12" s="61"/>
      <c r="BY12" s="61"/>
      <c r="BZ12" s="61"/>
      <c r="CA12" s="61"/>
      <c r="CB12" s="61"/>
      <c r="CC12" s="557"/>
      <c r="CD12" s="61"/>
      <c r="CE12" s="61"/>
      <c r="CF12" s="61"/>
      <c r="CG12" s="61"/>
      <c r="CH12" s="61"/>
      <c r="CI12" s="60"/>
      <c r="CJ12" s="61"/>
      <c r="CK12" s="61"/>
      <c r="CL12" s="61"/>
      <c r="CM12" s="61"/>
      <c r="CN12" s="61"/>
      <c r="CO12" s="60"/>
      <c r="CP12" s="61"/>
      <c r="CQ12" s="61"/>
      <c r="CR12" s="61"/>
      <c r="CS12" s="61"/>
      <c r="CT12" s="61"/>
      <c r="CU12" s="60"/>
      <c r="CV12" s="61"/>
      <c r="CW12" s="61"/>
      <c r="CX12" s="61"/>
      <c r="CY12" s="61"/>
      <c r="CZ12" s="61"/>
      <c r="DA12" s="60"/>
      <c r="DB12" s="61"/>
      <c r="DC12" s="61"/>
      <c r="DD12" s="61"/>
      <c r="DE12" s="61"/>
      <c r="DF12" s="61"/>
      <c r="DG12" s="60"/>
      <c r="DH12" s="61"/>
      <c r="DI12" s="61"/>
      <c r="DJ12" s="61"/>
      <c r="DK12" s="61"/>
      <c r="DL12" s="61"/>
      <c r="DM12" s="60"/>
      <c r="DN12" s="61"/>
      <c r="DO12" s="61"/>
      <c r="DP12" s="61"/>
      <c r="DQ12" s="61"/>
      <c r="DR12" s="61"/>
      <c r="DS12" s="60"/>
    </row>
    <row r="13" spans="2:123" ht="14.25" customHeight="1" x14ac:dyDescent="0.3">
      <c r="B13" s="292">
        <f t="shared" si="9"/>
        <v>4</v>
      </c>
      <c r="C13" s="558" t="s">
        <v>1141</v>
      </c>
      <c r="D13" s="64" t="s">
        <v>889</v>
      </c>
      <c r="E13" s="309" t="s">
        <v>41</v>
      </c>
      <c r="F13" s="559">
        <v>3</v>
      </c>
      <c r="G13" s="442">
        <v>0</v>
      </c>
      <c r="H13" s="430">
        <v>0</v>
      </c>
      <c r="I13" s="430">
        <v>0</v>
      </c>
      <c r="J13" s="430">
        <v>0</v>
      </c>
      <c r="K13" s="560">
        <v>0</v>
      </c>
      <c r="L13" s="561">
        <f t="shared" si="1"/>
        <v>0</v>
      </c>
      <c r="M13" s="442">
        <v>0</v>
      </c>
      <c r="N13" s="430">
        <v>0</v>
      </c>
      <c r="O13" s="430">
        <v>0</v>
      </c>
      <c r="P13" s="430">
        <v>0</v>
      </c>
      <c r="Q13" s="560">
        <v>0</v>
      </c>
      <c r="R13" s="561">
        <f t="shared" si="2"/>
        <v>0</v>
      </c>
      <c r="S13" s="442">
        <v>0</v>
      </c>
      <c r="T13" s="430">
        <v>0.377</v>
      </c>
      <c r="U13" s="430">
        <v>0</v>
      </c>
      <c r="V13" s="430">
        <v>0</v>
      </c>
      <c r="W13" s="560">
        <v>0</v>
      </c>
      <c r="X13" s="561">
        <f t="shared" si="3"/>
        <v>0.377</v>
      </c>
      <c r="Y13" s="442">
        <v>0</v>
      </c>
      <c r="Z13" s="430">
        <v>0</v>
      </c>
      <c r="AA13" s="430">
        <v>0</v>
      </c>
      <c r="AB13" s="430">
        <v>0</v>
      </c>
      <c r="AC13" s="560">
        <v>0</v>
      </c>
      <c r="AD13" s="561">
        <f t="shared" si="4"/>
        <v>0</v>
      </c>
      <c r="AE13" s="442">
        <v>0</v>
      </c>
      <c r="AF13" s="430">
        <v>0</v>
      </c>
      <c r="AG13" s="430">
        <v>0</v>
      </c>
      <c r="AH13" s="430">
        <v>0</v>
      </c>
      <c r="AI13" s="560">
        <v>0</v>
      </c>
      <c r="AJ13" s="561">
        <f t="shared" si="5"/>
        <v>0</v>
      </c>
      <c r="AK13" s="442">
        <v>0</v>
      </c>
      <c r="AL13" s="430">
        <v>0</v>
      </c>
      <c r="AM13" s="430">
        <v>0</v>
      </c>
      <c r="AN13" s="430">
        <v>0</v>
      </c>
      <c r="AO13" s="560">
        <v>0</v>
      </c>
      <c r="AP13" s="561">
        <f t="shared" si="6"/>
        <v>0</v>
      </c>
      <c r="AQ13" s="442">
        <v>0</v>
      </c>
      <c r="AR13" s="430">
        <v>0</v>
      </c>
      <c r="AS13" s="430">
        <v>0</v>
      </c>
      <c r="AT13" s="430">
        <v>0</v>
      </c>
      <c r="AU13" s="560">
        <v>0</v>
      </c>
      <c r="AV13" s="561">
        <f t="shared" si="7"/>
        <v>0</v>
      </c>
      <c r="AW13" s="442">
        <v>0</v>
      </c>
      <c r="AX13" s="430">
        <v>0</v>
      </c>
      <c r="AY13" s="430">
        <v>0</v>
      </c>
      <c r="AZ13" s="430">
        <v>0</v>
      </c>
      <c r="BA13" s="560">
        <v>0</v>
      </c>
      <c r="BB13" s="561">
        <f t="shared" si="8"/>
        <v>0</v>
      </c>
      <c r="BC13" s="403"/>
      <c r="BD13" s="91"/>
      <c r="BE13" s="409"/>
      <c r="BF13" s="71"/>
      <c r="BG13" s="43">
        <f t="shared" si="0"/>
        <v>0</v>
      </c>
      <c r="BH13" s="547"/>
      <c r="BJ13" s="292">
        <f t="shared" si="10"/>
        <v>4</v>
      </c>
      <c r="BK13" s="558" t="s">
        <v>1141</v>
      </c>
      <c r="BL13" s="309" t="s">
        <v>41</v>
      </c>
      <c r="BM13" s="559">
        <v>3</v>
      </c>
      <c r="BN13" s="562" t="s">
        <v>1142</v>
      </c>
      <c r="BO13" s="563" t="s">
        <v>1143</v>
      </c>
      <c r="BP13" s="563" t="s">
        <v>1144</v>
      </c>
      <c r="BQ13" s="563" t="s">
        <v>1145</v>
      </c>
      <c r="BR13" s="564" t="s">
        <v>1146</v>
      </c>
      <c r="BS13" s="565" t="s">
        <v>1147</v>
      </c>
      <c r="BX13" s="61"/>
      <c r="BY13" s="61"/>
      <c r="BZ13" s="61"/>
      <c r="CA13" s="61"/>
      <c r="CB13" s="61"/>
      <c r="CC13" s="557"/>
      <c r="CD13" s="61"/>
      <c r="CE13" s="61"/>
      <c r="CF13" s="61"/>
      <c r="CG13" s="61"/>
      <c r="CH13" s="61"/>
      <c r="CI13" s="60"/>
      <c r="CJ13" s="61"/>
      <c r="CK13" s="61"/>
      <c r="CL13" s="61"/>
      <c r="CM13" s="61"/>
      <c r="CN13" s="61"/>
      <c r="CO13" s="60"/>
      <c r="CP13" s="61"/>
      <c r="CQ13" s="61"/>
      <c r="CR13" s="61"/>
      <c r="CS13" s="61"/>
      <c r="CT13" s="61"/>
      <c r="CU13" s="60"/>
      <c r="CV13" s="61"/>
      <c r="CW13" s="61"/>
      <c r="CX13" s="61"/>
      <c r="CY13" s="61"/>
      <c r="CZ13" s="61"/>
      <c r="DA13" s="60"/>
      <c r="DB13" s="61"/>
      <c r="DC13" s="61"/>
      <c r="DD13" s="61"/>
      <c r="DE13" s="61"/>
      <c r="DF13" s="61"/>
      <c r="DG13" s="60"/>
      <c r="DH13" s="61"/>
      <c r="DI13" s="61"/>
      <c r="DJ13" s="61"/>
      <c r="DK13" s="61"/>
      <c r="DL13" s="61"/>
      <c r="DM13" s="60"/>
      <c r="DN13" s="61"/>
      <c r="DO13" s="61"/>
      <c r="DP13" s="61"/>
      <c r="DQ13" s="61"/>
      <c r="DR13" s="61"/>
      <c r="DS13" s="60"/>
    </row>
    <row r="14" spans="2:123" ht="14.25" customHeight="1" x14ac:dyDescent="0.3">
      <c r="B14" s="292">
        <f t="shared" si="9"/>
        <v>5</v>
      </c>
      <c r="C14" s="558" t="s">
        <v>1148</v>
      </c>
      <c r="D14" s="566"/>
      <c r="E14" s="309" t="s">
        <v>41</v>
      </c>
      <c r="F14" s="559">
        <v>3</v>
      </c>
      <c r="G14" s="442">
        <v>0</v>
      </c>
      <c r="H14" s="430">
        <v>0</v>
      </c>
      <c r="I14" s="430">
        <v>0</v>
      </c>
      <c r="J14" s="430">
        <v>0</v>
      </c>
      <c r="K14" s="560">
        <v>0</v>
      </c>
      <c r="L14" s="561">
        <f t="shared" si="1"/>
        <v>0</v>
      </c>
      <c r="M14" s="442">
        <v>0</v>
      </c>
      <c r="N14" s="430">
        <v>0</v>
      </c>
      <c r="O14" s="430">
        <v>0</v>
      </c>
      <c r="P14" s="430">
        <v>0</v>
      </c>
      <c r="Q14" s="560">
        <v>0</v>
      </c>
      <c r="R14" s="561">
        <f t="shared" si="2"/>
        <v>0</v>
      </c>
      <c r="S14" s="442">
        <v>0</v>
      </c>
      <c r="T14" s="430">
        <v>0</v>
      </c>
      <c r="U14" s="430">
        <v>0</v>
      </c>
      <c r="V14" s="430">
        <v>0</v>
      </c>
      <c r="W14" s="560">
        <v>0</v>
      </c>
      <c r="X14" s="561">
        <f t="shared" si="3"/>
        <v>0</v>
      </c>
      <c r="Y14" s="442">
        <v>0</v>
      </c>
      <c r="Z14" s="430">
        <v>0</v>
      </c>
      <c r="AA14" s="430">
        <v>0</v>
      </c>
      <c r="AB14" s="430">
        <v>0</v>
      </c>
      <c r="AC14" s="560">
        <v>0</v>
      </c>
      <c r="AD14" s="561">
        <f t="shared" si="4"/>
        <v>0</v>
      </c>
      <c r="AE14" s="442">
        <v>0</v>
      </c>
      <c r="AF14" s="430">
        <v>0</v>
      </c>
      <c r="AG14" s="430">
        <v>0</v>
      </c>
      <c r="AH14" s="430">
        <v>0</v>
      </c>
      <c r="AI14" s="560">
        <v>0</v>
      </c>
      <c r="AJ14" s="561">
        <f t="shared" si="5"/>
        <v>0</v>
      </c>
      <c r="AK14" s="442">
        <v>0</v>
      </c>
      <c r="AL14" s="430">
        <v>0</v>
      </c>
      <c r="AM14" s="430">
        <v>0</v>
      </c>
      <c r="AN14" s="430">
        <v>0</v>
      </c>
      <c r="AO14" s="560">
        <v>0</v>
      </c>
      <c r="AP14" s="561">
        <f t="shared" si="6"/>
        <v>0</v>
      </c>
      <c r="AQ14" s="442">
        <v>0</v>
      </c>
      <c r="AR14" s="430">
        <v>0</v>
      </c>
      <c r="AS14" s="430">
        <v>0</v>
      </c>
      <c r="AT14" s="430">
        <v>0</v>
      </c>
      <c r="AU14" s="560">
        <v>0</v>
      </c>
      <c r="AV14" s="561">
        <f t="shared" si="7"/>
        <v>0</v>
      </c>
      <c r="AW14" s="442">
        <v>0</v>
      </c>
      <c r="AX14" s="430">
        <v>0</v>
      </c>
      <c r="AY14" s="430">
        <v>0</v>
      </c>
      <c r="AZ14" s="430">
        <v>0</v>
      </c>
      <c r="BA14" s="560">
        <v>0</v>
      </c>
      <c r="BB14" s="561">
        <f t="shared" si="8"/>
        <v>0</v>
      </c>
      <c r="BC14" s="403"/>
      <c r="BD14" s="91"/>
      <c r="BE14" s="409"/>
      <c r="BF14" s="71"/>
      <c r="BG14" s="43">
        <f t="shared" si="0"/>
        <v>0</v>
      </c>
      <c r="BH14" s="547"/>
      <c r="BJ14" s="292">
        <f t="shared" si="10"/>
        <v>5</v>
      </c>
      <c r="BK14" s="558" t="s">
        <v>1148</v>
      </c>
      <c r="BL14" s="309" t="s">
        <v>41</v>
      </c>
      <c r="BM14" s="559">
        <v>3</v>
      </c>
      <c r="BN14" s="562" t="s">
        <v>1149</v>
      </c>
      <c r="BO14" s="563" t="s">
        <v>1150</v>
      </c>
      <c r="BP14" s="563" t="s">
        <v>1151</v>
      </c>
      <c r="BQ14" s="563" t="s">
        <v>1152</v>
      </c>
      <c r="BR14" s="564" t="s">
        <v>1153</v>
      </c>
      <c r="BS14" s="565" t="s">
        <v>1154</v>
      </c>
      <c r="BX14" s="61"/>
      <c r="BY14" s="61"/>
      <c r="BZ14" s="61"/>
      <c r="CA14" s="61"/>
      <c r="CB14" s="61"/>
      <c r="CC14" s="557"/>
      <c r="CD14" s="61"/>
      <c r="CE14" s="61"/>
      <c r="CF14" s="61"/>
      <c r="CG14" s="61"/>
      <c r="CH14" s="61"/>
      <c r="CI14" s="60"/>
      <c r="CJ14" s="61"/>
      <c r="CK14" s="61"/>
      <c r="CL14" s="61"/>
      <c r="CM14" s="61"/>
      <c r="CN14" s="61"/>
      <c r="CO14" s="60"/>
      <c r="CP14" s="61"/>
      <c r="CQ14" s="61"/>
      <c r="CR14" s="61"/>
      <c r="CS14" s="61"/>
      <c r="CT14" s="61"/>
      <c r="CU14" s="60"/>
      <c r="CV14" s="61"/>
      <c r="CW14" s="61"/>
      <c r="CX14" s="61"/>
      <c r="CY14" s="61"/>
      <c r="CZ14" s="61"/>
      <c r="DA14" s="60"/>
      <c r="DB14" s="61"/>
      <c r="DC14" s="61"/>
      <c r="DD14" s="61"/>
      <c r="DE14" s="61"/>
      <c r="DF14" s="61"/>
      <c r="DG14" s="60"/>
      <c r="DH14" s="61"/>
      <c r="DI14" s="61"/>
      <c r="DJ14" s="61"/>
      <c r="DK14" s="61"/>
      <c r="DL14" s="61"/>
      <c r="DM14" s="60"/>
      <c r="DN14" s="61"/>
      <c r="DO14" s="61"/>
      <c r="DP14" s="61"/>
      <c r="DQ14" s="61"/>
      <c r="DR14" s="61"/>
      <c r="DS14" s="60"/>
    </row>
    <row r="15" spans="2:123" ht="14.25" customHeight="1" x14ac:dyDescent="0.3">
      <c r="B15" s="292">
        <f t="shared" si="9"/>
        <v>6</v>
      </c>
      <c r="C15" s="558" t="s">
        <v>1155</v>
      </c>
      <c r="D15" s="566"/>
      <c r="E15" s="309" t="s">
        <v>41</v>
      </c>
      <c r="F15" s="559">
        <v>3</v>
      </c>
      <c r="G15" s="442">
        <v>1.819</v>
      </c>
      <c r="H15" s="430">
        <v>0</v>
      </c>
      <c r="I15" s="430">
        <v>0</v>
      </c>
      <c r="J15" s="430">
        <v>0</v>
      </c>
      <c r="K15" s="560">
        <v>0</v>
      </c>
      <c r="L15" s="561">
        <f t="shared" si="1"/>
        <v>1.819</v>
      </c>
      <c r="M15" s="442">
        <v>1.3720000000000001</v>
      </c>
      <c r="N15" s="430">
        <v>0</v>
      </c>
      <c r="O15" s="430">
        <v>0</v>
      </c>
      <c r="P15" s="430">
        <v>0</v>
      </c>
      <c r="Q15" s="560">
        <v>0</v>
      </c>
      <c r="R15" s="561">
        <f t="shared" si="2"/>
        <v>1.3720000000000001</v>
      </c>
      <c r="S15" s="442">
        <v>1.7989999999999999</v>
      </c>
      <c r="T15" s="430">
        <v>0</v>
      </c>
      <c r="U15" s="430">
        <v>0</v>
      </c>
      <c r="V15" s="430">
        <v>0</v>
      </c>
      <c r="W15" s="560">
        <v>0</v>
      </c>
      <c r="X15" s="561">
        <f t="shared" si="3"/>
        <v>1.7989999999999999</v>
      </c>
      <c r="Y15" s="442">
        <v>0</v>
      </c>
      <c r="Z15" s="430">
        <v>0</v>
      </c>
      <c r="AA15" s="430">
        <v>0</v>
      </c>
      <c r="AB15" s="430">
        <v>0</v>
      </c>
      <c r="AC15" s="560">
        <v>0</v>
      </c>
      <c r="AD15" s="561">
        <f t="shared" si="4"/>
        <v>0</v>
      </c>
      <c r="AE15" s="442">
        <v>0</v>
      </c>
      <c r="AF15" s="430">
        <v>0</v>
      </c>
      <c r="AG15" s="430">
        <v>0</v>
      </c>
      <c r="AH15" s="430">
        <v>0</v>
      </c>
      <c r="AI15" s="560">
        <v>0</v>
      </c>
      <c r="AJ15" s="561">
        <f t="shared" si="5"/>
        <v>0</v>
      </c>
      <c r="AK15" s="442">
        <v>0</v>
      </c>
      <c r="AL15" s="430">
        <v>0</v>
      </c>
      <c r="AM15" s="430">
        <v>0</v>
      </c>
      <c r="AN15" s="430">
        <v>0</v>
      </c>
      <c r="AO15" s="560">
        <v>0</v>
      </c>
      <c r="AP15" s="561">
        <f t="shared" si="6"/>
        <v>0</v>
      </c>
      <c r="AQ15" s="442">
        <v>0</v>
      </c>
      <c r="AR15" s="430">
        <v>0</v>
      </c>
      <c r="AS15" s="430">
        <v>0</v>
      </c>
      <c r="AT15" s="430">
        <v>0</v>
      </c>
      <c r="AU15" s="560">
        <v>0</v>
      </c>
      <c r="AV15" s="561">
        <f t="shared" si="7"/>
        <v>0</v>
      </c>
      <c r="AW15" s="442">
        <v>0</v>
      </c>
      <c r="AX15" s="430">
        <v>0</v>
      </c>
      <c r="AY15" s="430">
        <v>0</v>
      </c>
      <c r="AZ15" s="430">
        <v>0</v>
      </c>
      <c r="BA15" s="560">
        <v>0</v>
      </c>
      <c r="BB15" s="561">
        <f t="shared" si="8"/>
        <v>0</v>
      </c>
      <c r="BC15" s="403"/>
      <c r="BD15" s="91"/>
      <c r="BE15" s="409"/>
      <c r="BF15" s="71"/>
      <c r="BG15" s="43">
        <f t="shared" si="0"/>
        <v>0</v>
      </c>
      <c r="BH15" s="547"/>
      <c r="BJ15" s="292">
        <f t="shared" si="10"/>
        <v>6</v>
      </c>
      <c r="BK15" s="558" t="s">
        <v>1155</v>
      </c>
      <c r="BL15" s="309" t="s">
        <v>41</v>
      </c>
      <c r="BM15" s="559">
        <v>3</v>
      </c>
      <c r="BN15" s="562" t="s">
        <v>1156</v>
      </c>
      <c r="BO15" s="563" t="s">
        <v>1157</v>
      </c>
      <c r="BP15" s="563" t="s">
        <v>1158</v>
      </c>
      <c r="BQ15" s="563" t="s">
        <v>1159</v>
      </c>
      <c r="BR15" s="564" t="s">
        <v>1160</v>
      </c>
      <c r="BS15" s="565" t="s">
        <v>1161</v>
      </c>
      <c r="BX15" s="61"/>
      <c r="BY15" s="61"/>
      <c r="BZ15" s="61"/>
      <c r="CA15" s="61"/>
      <c r="CB15" s="61"/>
      <c r="CC15" s="557"/>
      <c r="CD15" s="61"/>
      <c r="CE15" s="61"/>
      <c r="CF15" s="61"/>
      <c r="CG15" s="61"/>
      <c r="CH15" s="61"/>
      <c r="CI15" s="60"/>
      <c r="CJ15" s="61"/>
      <c r="CK15" s="61"/>
      <c r="CL15" s="61"/>
      <c r="CM15" s="61"/>
      <c r="CN15" s="61"/>
      <c r="CO15" s="60"/>
      <c r="CP15" s="61"/>
      <c r="CQ15" s="61"/>
      <c r="CR15" s="61"/>
      <c r="CS15" s="61"/>
      <c r="CT15" s="61"/>
      <c r="CU15" s="60"/>
      <c r="CV15" s="61"/>
      <c r="CW15" s="61"/>
      <c r="CX15" s="61"/>
      <c r="CY15" s="61"/>
      <c r="CZ15" s="61"/>
      <c r="DA15" s="60"/>
      <c r="DB15" s="61"/>
      <c r="DC15" s="61"/>
      <c r="DD15" s="61"/>
      <c r="DE15" s="61"/>
      <c r="DF15" s="61"/>
      <c r="DG15" s="60"/>
      <c r="DH15" s="61"/>
      <c r="DI15" s="61"/>
      <c r="DJ15" s="61"/>
      <c r="DK15" s="61"/>
      <c r="DL15" s="61"/>
      <c r="DM15" s="60"/>
      <c r="DN15" s="61"/>
      <c r="DO15" s="61"/>
      <c r="DP15" s="61"/>
      <c r="DQ15" s="61"/>
      <c r="DR15" s="61"/>
      <c r="DS15" s="60"/>
    </row>
    <row r="16" spans="2:123" ht="14.25" customHeight="1" x14ac:dyDescent="0.3">
      <c r="B16" s="292">
        <f t="shared" si="9"/>
        <v>7</v>
      </c>
      <c r="C16" s="558" t="s">
        <v>1162</v>
      </c>
      <c r="D16" s="566"/>
      <c r="E16" s="309" t="s">
        <v>41</v>
      </c>
      <c r="F16" s="559">
        <v>3</v>
      </c>
      <c r="G16" s="442">
        <v>0</v>
      </c>
      <c r="H16" s="430">
        <v>0.64100000000000001</v>
      </c>
      <c r="I16" s="430">
        <v>0</v>
      </c>
      <c r="J16" s="430">
        <v>0</v>
      </c>
      <c r="K16" s="560">
        <v>0</v>
      </c>
      <c r="L16" s="561">
        <f t="shared" si="1"/>
        <v>0.64100000000000001</v>
      </c>
      <c r="M16" s="442">
        <v>0</v>
      </c>
      <c r="N16" s="430">
        <v>0.88600000000000001</v>
      </c>
      <c r="O16" s="430">
        <v>0</v>
      </c>
      <c r="P16" s="430">
        <v>0</v>
      </c>
      <c r="Q16" s="560">
        <v>0</v>
      </c>
      <c r="R16" s="561">
        <f t="shared" si="2"/>
        <v>0.88600000000000001</v>
      </c>
      <c r="S16" s="442">
        <v>0</v>
      </c>
      <c r="T16" s="430">
        <v>0.70399999999999996</v>
      </c>
      <c r="U16" s="430">
        <v>0</v>
      </c>
      <c r="V16" s="430">
        <v>0</v>
      </c>
      <c r="W16" s="560">
        <v>0</v>
      </c>
      <c r="X16" s="561">
        <f t="shared" si="3"/>
        <v>0.70399999999999996</v>
      </c>
      <c r="Y16" s="442">
        <v>0</v>
      </c>
      <c r="Z16" s="430">
        <v>0.88600000000000001</v>
      </c>
      <c r="AA16" s="430">
        <v>0</v>
      </c>
      <c r="AB16" s="430">
        <v>0</v>
      </c>
      <c r="AC16" s="560">
        <v>0</v>
      </c>
      <c r="AD16" s="561">
        <f t="shared" si="4"/>
        <v>0.88600000000000001</v>
      </c>
      <c r="AE16" s="442">
        <v>0</v>
      </c>
      <c r="AF16" s="430">
        <v>0.88600000000000001</v>
      </c>
      <c r="AG16" s="430">
        <v>0</v>
      </c>
      <c r="AH16" s="430">
        <v>0</v>
      </c>
      <c r="AI16" s="560">
        <v>0</v>
      </c>
      <c r="AJ16" s="561">
        <f t="shared" si="5"/>
        <v>0.88600000000000001</v>
      </c>
      <c r="AK16" s="442">
        <v>0</v>
      </c>
      <c r="AL16" s="430">
        <v>0.84499999999999997</v>
      </c>
      <c r="AM16" s="430">
        <v>0</v>
      </c>
      <c r="AN16" s="430">
        <v>0</v>
      </c>
      <c r="AO16" s="560">
        <v>0</v>
      </c>
      <c r="AP16" s="561">
        <f t="shared" si="6"/>
        <v>0.84499999999999997</v>
      </c>
      <c r="AQ16" s="442">
        <v>0</v>
      </c>
      <c r="AR16" s="430">
        <v>0.60599999999999998</v>
      </c>
      <c r="AS16" s="430">
        <v>0</v>
      </c>
      <c r="AT16" s="430">
        <v>0</v>
      </c>
      <c r="AU16" s="560">
        <v>0</v>
      </c>
      <c r="AV16" s="561">
        <f t="shared" si="7"/>
        <v>0.60599999999999998</v>
      </c>
      <c r="AW16" s="442">
        <v>0</v>
      </c>
      <c r="AX16" s="430">
        <v>0.60599999999999998</v>
      </c>
      <c r="AY16" s="430">
        <v>0</v>
      </c>
      <c r="AZ16" s="430">
        <v>0</v>
      </c>
      <c r="BA16" s="560">
        <v>0</v>
      </c>
      <c r="BB16" s="561">
        <f t="shared" si="8"/>
        <v>0.60599999999999998</v>
      </c>
      <c r="BC16" s="403"/>
      <c r="BD16" s="91"/>
      <c r="BE16" s="409"/>
      <c r="BF16" s="71"/>
      <c r="BG16" s="43">
        <f t="shared" si="0"/>
        <v>0</v>
      </c>
      <c r="BH16" s="547"/>
      <c r="BJ16" s="292">
        <f t="shared" si="10"/>
        <v>7</v>
      </c>
      <c r="BK16" s="558" t="s">
        <v>1162</v>
      </c>
      <c r="BL16" s="309" t="s">
        <v>41</v>
      </c>
      <c r="BM16" s="559">
        <v>3</v>
      </c>
      <c r="BN16" s="562" t="s">
        <v>1163</v>
      </c>
      <c r="BO16" s="563" t="s">
        <v>1164</v>
      </c>
      <c r="BP16" s="563" t="s">
        <v>1165</v>
      </c>
      <c r="BQ16" s="563" t="s">
        <v>1166</v>
      </c>
      <c r="BR16" s="564" t="s">
        <v>1167</v>
      </c>
      <c r="BS16" s="565" t="s">
        <v>1168</v>
      </c>
      <c r="BX16" s="61"/>
      <c r="BY16" s="61"/>
      <c r="BZ16" s="61"/>
      <c r="CA16" s="61"/>
      <c r="CB16" s="61"/>
      <c r="CC16" s="557"/>
      <c r="CD16" s="61"/>
      <c r="CE16" s="61"/>
      <c r="CF16" s="61"/>
      <c r="CG16" s="61"/>
      <c r="CH16" s="61"/>
      <c r="CI16" s="60"/>
      <c r="CJ16" s="61"/>
      <c r="CK16" s="61"/>
      <c r="CL16" s="61"/>
      <c r="CM16" s="61"/>
      <c r="CN16" s="61"/>
      <c r="CO16" s="60"/>
      <c r="CP16" s="61"/>
      <c r="CQ16" s="61"/>
      <c r="CR16" s="61"/>
      <c r="CS16" s="61"/>
      <c r="CT16" s="61"/>
      <c r="CU16" s="60"/>
      <c r="CV16" s="61"/>
      <c r="CW16" s="61"/>
      <c r="CX16" s="61"/>
      <c r="CY16" s="61"/>
      <c r="CZ16" s="61"/>
      <c r="DA16" s="60"/>
      <c r="DB16" s="61"/>
      <c r="DC16" s="61"/>
      <c r="DD16" s="61"/>
      <c r="DE16" s="61"/>
      <c r="DF16" s="61"/>
      <c r="DG16" s="60"/>
      <c r="DH16" s="61"/>
      <c r="DI16" s="61"/>
      <c r="DJ16" s="61"/>
      <c r="DK16" s="61"/>
      <c r="DL16" s="61"/>
      <c r="DM16" s="60"/>
      <c r="DN16" s="61"/>
      <c r="DO16" s="61"/>
      <c r="DP16" s="61"/>
      <c r="DQ16" s="61"/>
      <c r="DR16" s="61"/>
      <c r="DS16" s="60"/>
    </row>
    <row r="17" spans="2:124" ht="14.25" customHeight="1" x14ac:dyDescent="0.3">
      <c r="B17" s="292">
        <f t="shared" si="9"/>
        <v>8</v>
      </c>
      <c r="C17" s="558" t="s">
        <v>1169</v>
      </c>
      <c r="D17" s="566"/>
      <c r="E17" s="309" t="s">
        <v>41</v>
      </c>
      <c r="F17" s="559">
        <v>3</v>
      </c>
      <c r="G17" s="442">
        <v>0</v>
      </c>
      <c r="H17" s="430">
        <v>0</v>
      </c>
      <c r="I17" s="430">
        <v>0</v>
      </c>
      <c r="J17" s="430">
        <v>0</v>
      </c>
      <c r="K17" s="560">
        <v>0</v>
      </c>
      <c r="L17" s="561">
        <f t="shared" si="1"/>
        <v>0</v>
      </c>
      <c r="M17" s="442">
        <v>0</v>
      </c>
      <c r="N17" s="430">
        <v>0</v>
      </c>
      <c r="O17" s="430">
        <v>0</v>
      </c>
      <c r="P17" s="430">
        <v>0</v>
      </c>
      <c r="Q17" s="560">
        <v>0</v>
      </c>
      <c r="R17" s="561">
        <f t="shared" si="2"/>
        <v>0</v>
      </c>
      <c r="S17" s="442">
        <v>0</v>
      </c>
      <c r="T17" s="430">
        <v>0</v>
      </c>
      <c r="U17" s="430">
        <v>0</v>
      </c>
      <c r="V17" s="430">
        <v>0</v>
      </c>
      <c r="W17" s="560">
        <v>0</v>
      </c>
      <c r="X17" s="561">
        <f t="shared" si="3"/>
        <v>0</v>
      </c>
      <c r="Y17" s="442">
        <v>0</v>
      </c>
      <c r="Z17" s="430">
        <v>0.10299999999999999</v>
      </c>
      <c r="AA17" s="430">
        <v>0</v>
      </c>
      <c r="AB17" s="430">
        <v>0</v>
      </c>
      <c r="AC17" s="560">
        <v>0</v>
      </c>
      <c r="AD17" s="561">
        <f t="shared" si="4"/>
        <v>0.10299999999999999</v>
      </c>
      <c r="AE17" s="442">
        <v>0</v>
      </c>
      <c r="AF17" s="430">
        <v>0.10299999999999999</v>
      </c>
      <c r="AG17" s="430">
        <v>0</v>
      </c>
      <c r="AH17" s="430">
        <v>0</v>
      </c>
      <c r="AI17" s="560">
        <v>0</v>
      </c>
      <c r="AJ17" s="561">
        <f t="shared" si="5"/>
        <v>0.10299999999999999</v>
      </c>
      <c r="AK17" s="442">
        <v>0</v>
      </c>
      <c r="AL17" s="430">
        <v>9.8000000000000004E-2</v>
      </c>
      <c r="AM17" s="430">
        <v>0</v>
      </c>
      <c r="AN17" s="430">
        <v>0</v>
      </c>
      <c r="AO17" s="560">
        <v>0</v>
      </c>
      <c r="AP17" s="561">
        <f t="shared" si="6"/>
        <v>9.8000000000000004E-2</v>
      </c>
      <c r="AQ17" s="442">
        <v>0</v>
      </c>
      <c r="AR17" s="430">
        <v>7.0000000000000007E-2</v>
      </c>
      <c r="AS17" s="430">
        <v>0</v>
      </c>
      <c r="AT17" s="430">
        <v>0</v>
      </c>
      <c r="AU17" s="560">
        <v>0</v>
      </c>
      <c r="AV17" s="561">
        <f t="shared" si="7"/>
        <v>7.0000000000000007E-2</v>
      </c>
      <c r="AW17" s="442">
        <v>0</v>
      </c>
      <c r="AX17" s="430">
        <v>7.0000000000000007E-2</v>
      </c>
      <c r="AY17" s="430">
        <v>0</v>
      </c>
      <c r="AZ17" s="430">
        <v>0</v>
      </c>
      <c r="BA17" s="560">
        <v>0</v>
      </c>
      <c r="BB17" s="561">
        <f t="shared" si="8"/>
        <v>7.0000000000000007E-2</v>
      </c>
      <c r="BC17" s="403"/>
      <c r="BD17" s="91"/>
      <c r="BE17" s="409"/>
      <c r="BF17" s="71"/>
      <c r="BG17" s="43">
        <f t="shared" si="0"/>
        <v>0</v>
      </c>
      <c r="BH17" s="547"/>
      <c r="BJ17" s="292">
        <f t="shared" si="10"/>
        <v>8</v>
      </c>
      <c r="BK17" s="558" t="s">
        <v>1169</v>
      </c>
      <c r="BL17" s="309" t="s">
        <v>41</v>
      </c>
      <c r="BM17" s="559">
        <v>3</v>
      </c>
      <c r="BN17" s="562" t="s">
        <v>1170</v>
      </c>
      <c r="BO17" s="563" t="s">
        <v>1171</v>
      </c>
      <c r="BP17" s="563" t="s">
        <v>1172</v>
      </c>
      <c r="BQ17" s="563" t="s">
        <v>1173</v>
      </c>
      <c r="BR17" s="564" t="s">
        <v>1174</v>
      </c>
      <c r="BS17" s="565" t="s">
        <v>1175</v>
      </c>
      <c r="BX17" s="61"/>
      <c r="BY17" s="61"/>
      <c r="BZ17" s="61"/>
      <c r="CA17" s="61"/>
      <c r="CB17" s="61"/>
      <c r="CC17" s="557"/>
      <c r="CD17" s="61"/>
      <c r="CE17" s="61"/>
      <c r="CF17" s="61"/>
      <c r="CG17" s="61"/>
      <c r="CH17" s="61"/>
      <c r="CI17" s="60"/>
      <c r="CJ17" s="61"/>
      <c r="CK17" s="61"/>
      <c r="CL17" s="61"/>
      <c r="CM17" s="61"/>
      <c r="CN17" s="61"/>
      <c r="CO17" s="60"/>
      <c r="CP17" s="61"/>
      <c r="CQ17" s="61"/>
      <c r="CR17" s="61"/>
      <c r="CS17" s="61"/>
      <c r="CT17" s="61"/>
      <c r="CU17" s="60"/>
      <c r="CV17" s="61"/>
      <c r="CW17" s="61"/>
      <c r="CX17" s="61"/>
      <c r="CY17" s="61"/>
      <c r="CZ17" s="61"/>
      <c r="DA17" s="60"/>
      <c r="DB17" s="61"/>
      <c r="DC17" s="61"/>
      <c r="DD17" s="61"/>
      <c r="DE17" s="61"/>
      <c r="DF17" s="61"/>
      <c r="DG17" s="60"/>
      <c r="DH17" s="61"/>
      <c r="DI17" s="61"/>
      <c r="DJ17" s="61"/>
      <c r="DK17" s="61"/>
      <c r="DL17" s="61"/>
      <c r="DM17" s="60"/>
      <c r="DN17" s="61"/>
      <c r="DO17" s="61"/>
      <c r="DP17" s="61"/>
      <c r="DQ17" s="61"/>
      <c r="DR17" s="61"/>
      <c r="DS17" s="60"/>
    </row>
    <row r="18" spans="2:124" ht="14.25" customHeight="1" x14ac:dyDescent="0.3">
      <c r="B18" s="292">
        <f t="shared" si="9"/>
        <v>9</v>
      </c>
      <c r="C18" s="558" t="s">
        <v>1176</v>
      </c>
      <c r="D18" s="566"/>
      <c r="E18" s="309" t="s">
        <v>41</v>
      </c>
      <c r="F18" s="559">
        <v>3</v>
      </c>
      <c r="G18" s="442">
        <v>0</v>
      </c>
      <c r="H18" s="430">
        <v>0</v>
      </c>
      <c r="I18" s="430">
        <v>0</v>
      </c>
      <c r="J18" s="430">
        <v>0</v>
      </c>
      <c r="K18" s="560">
        <v>0</v>
      </c>
      <c r="L18" s="561">
        <f t="shared" si="1"/>
        <v>0</v>
      </c>
      <c r="M18" s="442">
        <v>0</v>
      </c>
      <c r="N18" s="430">
        <v>0</v>
      </c>
      <c r="O18" s="430">
        <v>0</v>
      </c>
      <c r="P18" s="430">
        <v>0</v>
      </c>
      <c r="Q18" s="560">
        <v>0</v>
      </c>
      <c r="R18" s="561">
        <f t="shared" si="2"/>
        <v>0</v>
      </c>
      <c r="S18" s="442">
        <v>0</v>
      </c>
      <c r="T18" s="430">
        <v>0</v>
      </c>
      <c r="U18" s="430">
        <v>0</v>
      </c>
      <c r="V18" s="430">
        <v>0</v>
      </c>
      <c r="W18" s="560">
        <v>0</v>
      </c>
      <c r="X18" s="561">
        <f t="shared" si="3"/>
        <v>0</v>
      </c>
      <c r="Y18" s="442">
        <v>0</v>
      </c>
      <c r="Z18" s="430">
        <v>3.0070000000000001</v>
      </c>
      <c r="AA18" s="430">
        <v>0</v>
      </c>
      <c r="AB18" s="430">
        <v>0</v>
      </c>
      <c r="AC18" s="560">
        <v>0</v>
      </c>
      <c r="AD18" s="561">
        <f t="shared" si="4"/>
        <v>3.0070000000000001</v>
      </c>
      <c r="AE18" s="442">
        <v>0</v>
      </c>
      <c r="AF18" s="430">
        <v>3.0070000000000001</v>
      </c>
      <c r="AG18" s="430">
        <v>0</v>
      </c>
      <c r="AH18" s="430">
        <v>0</v>
      </c>
      <c r="AI18" s="560">
        <v>0</v>
      </c>
      <c r="AJ18" s="561">
        <f t="shared" si="5"/>
        <v>3.0070000000000001</v>
      </c>
      <c r="AK18" s="442">
        <v>0</v>
      </c>
      <c r="AL18" s="430">
        <v>2.8660000000000001</v>
      </c>
      <c r="AM18" s="430">
        <v>0</v>
      </c>
      <c r="AN18" s="430">
        <v>0</v>
      </c>
      <c r="AO18" s="560">
        <v>0</v>
      </c>
      <c r="AP18" s="561">
        <f t="shared" si="6"/>
        <v>2.8660000000000001</v>
      </c>
      <c r="AQ18" s="442">
        <v>0</v>
      </c>
      <c r="AR18" s="430">
        <v>2.0579999999999998</v>
      </c>
      <c r="AS18" s="430">
        <v>0</v>
      </c>
      <c r="AT18" s="430">
        <v>0</v>
      </c>
      <c r="AU18" s="560">
        <v>0</v>
      </c>
      <c r="AV18" s="561">
        <f t="shared" si="7"/>
        <v>2.0579999999999998</v>
      </c>
      <c r="AW18" s="442">
        <v>0</v>
      </c>
      <c r="AX18" s="430">
        <v>2.0579999999999998</v>
      </c>
      <c r="AY18" s="430">
        <v>0</v>
      </c>
      <c r="AZ18" s="430">
        <v>0</v>
      </c>
      <c r="BA18" s="560">
        <v>0</v>
      </c>
      <c r="BB18" s="561">
        <f t="shared" si="8"/>
        <v>2.0579999999999998</v>
      </c>
      <c r="BC18" s="403"/>
      <c r="BD18" s="91"/>
      <c r="BE18" s="409"/>
      <c r="BF18" s="71"/>
      <c r="BG18" s="43">
        <f t="shared" si="0"/>
        <v>0</v>
      </c>
      <c r="BH18" s="547"/>
      <c r="BJ18" s="292">
        <f t="shared" si="10"/>
        <v>9</v>
      </c>
      <c r="BK18" s="558" t="s">
        <v>1176</v>
      </c>
      <c r="BL18" s="309" t="s">
        <v>41</v>
      </c>
      <c r="BM18" s="559">
        <v>3</v>
      </c>
      <c r="BN18" s="562" t="s">
        <v>1177</v>
      </c>
      <c r="BO18" s="563" t="s">
        <v>1178</v>
      </c>
      <c r="BP18" s="563" t="s">
        <v>1179</v>
      </c>
      <c r="BQ18" s="563" t="s">
        <v>1180</v>
      </c>
      <c r="BR18" s="564" t="s">
        <v>1181</v>
      </c>
      <c r="BS18" s="565" t="s">
        <v>1182</v>
      </c>
      <c r="BX18" s="61"/>
      <c r="BY18" s="61"/>
      <c r="BZ18" s="61"/>
      <c r="CA18" s="61"/>
      <c r="CB18" s="61"/>
      <c r="CC18" s="557"/>
      <c r="CD18" s="61"/>
      <c r="CE18" s="61"/>
      <c r="CF18" s="61"/>
      <c r="CG18" s="61"/>
      <c r="CH18" s="61"/>
      <c r="CI18" s="60"/>
      <c r="CJ18" s="61"/>
      <c r="CK18" s="61"/>
      <c r="CL18" s="61"/>
      <c r="CM18" s="61"/>
      <c r="CN18" s="61"/>
      <c r="CO18" s="60"/>
      <c r="CP18" s="61"/>
      <c r="CQ18" s="61"/>
      <c r="CR18" s="61"/>
      <c r="CS18" s="61"/>
      <c r="CT18" s="61"/>
      <c r="CU18" s="60"/>
      <c r="CV18" s="61"/>
      <c r="CW18" s="61"/>
      <c r="CX18" s="61"/>
      <c r="CY18" s="61"/>
      <c r="CZ18" s="61"/>
      <c r="DA18" s="60"/>
      <c r="DB18" s="61"/>
      <c r="DC18" s="61"/>
      <c r="DD18" s="61"/>
      <c r="DE18" s="61"/>
      <c r="DF18" s="61"/>
      <c r="DG18" s="60"/>
      <c r="DH18" s="61"/>
      <c r="DI18" s="61"/>
      <c r="DJ18" s="61"/>
      <c r="DK18" s="61"/>
      <c r="DL18" s="61"/>
      <c r="DM18" s="60"/>
      <c r="DN18" s="61"/>
      <c r="DO18" s="61"/>
      <c r="DP18" s="61"/>
      <c r="DQ18" s="61"/>
      <c r="DR18" s="61"/>
      <c r="DS18" s="60"/>
    </row>
    <row r="19" spans="2:124" ht="14.25" customHeight="1" x14ac:dyDescent="0.3">
      <c r="B19" s="292">
        <f t="shared" si="9"/>
        <v>10</v>
      </c>
      <c r="C19" s="558" t="s">
        <v>1183</v>
      </c>
      <c r="D19" s="566"/>
      <c r="E19" s="309" t="s">
        <v>41</v>
      </c>
      <c r="F19" s="559">
        <v>3</v>
      </c>
      <c r="G19" s="442">
        <v>0</v>
      </c>
      <c r="H19" s="430">
        <v>0</v>
      </c>
      <c r="I19" s="430">
        <v>0</v>
      </c>
      <c r="J19" s="430">
        <v>0</v>
      </c>
      <c r="K19" s="560">
        <v>0</v>
      </c>
      <c r="L19" s="561">
        <f t="shared" si="1"/>
        <v>0</v>
      </c>
      <c r="M19" s="442">
        <v>0</v>
      </c>
      <c r="N19" s="430">
        <v>0</v>
      </c>
      <c r="O19" s="430">
        <v>0</v>
      </c>
      <c r="P19" s="430">
        <v>0</v>
      </c>
      <c r="Q19" s="560">
        <v>0</v>
      </c>
      <c r="R19" s="561">
        <f t="shared" si="2"/>
        <v>0</v>
      </c>
      <c r="S19" s="442">
        <v>0</v>
      </c>
      <c r="T19" s="430">
        <v>0</v>
      </c>
      <c r="U19" s="430">
        <v>0</v>
      </c>
      <c r="V19" s="430">
        <v>0</v>
      </c>
      <c r="W19" s="560">
        <v>0</v>
      </c>
      <c r="X19" s="561">
        <f t="shared" si="3"/>
        <v>0</v>
      </c>
      <c r="Y19" s="442">
        <v>0</v>
      </c>
      <c r="Z19" s="430">
        <v>0.752</v>
      </c>
      <c r="AA19" s="430">
        <v>0</v>
      </c>
      <c r="AB19" s="430">
        <v>0</v>
      </c>
      <c r="AC19" s="560">
        <v>0</v>
      </c>
      <c r="AD19" s="561">
        <f t="shared" si="4"/>
        <v>0.752</v>
      </c>
      <c r="AE19" s="442">
        <v>0</v>
      </c>
      <c r="AF19" s="430">
        <v>0.752</v>
      </c>
      <c r="AG19" s="430">
        <v>0</v>
      </c>
      <c r="AH19" s="430">
        <v>0</v>
      </c>
      <c r="AI19" s="560">
        <v>0</v>
      </c>
      <c r="AJ19" s="561">
        <f t="shared" si="5"/>
        <v>0.752</v>
      </c>
      <c r="AK19" s="442">
        <v>0</v>
      </c>
      <c r="AL19" s="430">
        <v>0.71699999999999997</v>
      </c>
      <c r="AM19" s="430">
        <v>0</v>
      </c>
      <c r="AN19" s="430">
        <v>0</v>
      </c>
      <c r="AO19" s="560">
        <v>0</v>
      </c>
      <c r="AP19" s="561">
        <f t="shared" si="6"/>
        <v>0.71699999999999997</v>
      </c>
      <c r="AQ19" s="442">
        <v>0</v>
      </c>
      <c r="AR19" s="430">
        <v>0.51400000000000001</v>
      </c>
      <c r="AS19" s="430">
        <v>0</v>
      </c>
      <c r="AT19" s="430">
        <v>0</v>
      </c>
      <c r="AU19" s="560">
        <v>0</v>
      </c>
      <c r="AV19" s="561">
        <f t="shared" si="7"/>
        <v>0.51400000000000001</v>
      </c>
      <c r="AW19" s="442">
        <v>0</v>
      </c>
      <c r="AX19" s="430">
        <v>0.51400000000000001</v>
      </c>
      <c r="AY19" s="430">
        <v>0</v>
      </c>
      <c r="AZ19" s="430">
        <v>0</v>
      </c>
      <c r="BA19" s="560">
        <v>0</v>
      </c>
      <c r="BB19" s="561">
        <f t="shared" si="8"/>
        <v>0.51400000000000001</v>
      </c>
      <c r="BC19" s="403"/>
      <c r="BD19" s="91"/>
      <c r="BE19" s="409"/>
      <c r="BF19" s="71"/>
      <c r="BG19" s="43">
        <f t="shared" si="0"/>
        <v>0</v>
      </c>
      <c r="BH19" s="547"/>
      <c r="BJ19" s="292">
        <f t="shared" si="10"/>
        <v>10</v>
      </c>
      <c r="BK19" s="558" t="s">
        <v>1183</v>
      </c>
      <c r="BL19" s="309" t="s">
        <v>41</v>
      </c>
      <c r="BM19" s="559">
        <v>3</v>
      </c>
      <c r="BN19" s="562" t="s">
        <v>1184</v>
      </c>
      <c r="BO19" s="563" t="s">
        <v>1185</v>
      </c>
      <c r="BP19" s="563" t="s">
        <v>1186</v>
      </c>
      <c r="BQ19" s="563" t="s">
        <v>1187</v>
      </c>
      <c r="BR19" s="564" t="s">
        <v>1188</v>
      </c>
      <c r="BS19" s="565" t="s">
        <v>1189</v>
      </c>
      <c r="BX19" s="61"/>
      <c r="BY19" s="61"/>
      <c r="BZ19" s="61"/>
      <c r="CA19" s="61"/>
      <c r="CB19" s="61"/>
      <c r="CC19" s="557"/>
      <c r="CD19" s="61"/>
      <c r="CE19" s="61"/>
      <c r="CF19" s="61"/>
      <c r="CG19" s="61"/>
      <c r="CH19" s="61"/>
      <c r="CI19" s="60"/>
      <c r="CJ19" s="61"/>
      <c r="CK19" s="61"/>
      <c r="CL19" s="61"/>
      <c r="CM19" s="61"/>
      <c r="CN19" s="61"/>
      <c r="CO19" s="60"/>
      <c r="CP19" s="61"/>
      <c r="CQ19" s="61"/>
      <c r="CR19" s="61"/>
      <c r="CS19" s="61"/>
      <c r="CT19" s="61"/>
      <c r="CU19" s="60"/>
      <c r="CV19" s="61"/>
      <c r="CW19" s="61"/>
      <c r="CX19" s="61"/>
      <c r="CY19" s="61"/>
      <c r="CZ19" s="61"/>
      <c r="DA19" s="60"/>
      <c r="DB19" s="61"/>
      <c r="DC19" s="61"/>
      <c r="DD19" s="61"/>
      <c r="DE19" s="61"/>
      <c r="DF19" s="61"/>
      <c r="DG19" s="60"/>
      <c r="DH19" s="61"/>
      <c r="DI19" s="61"/>
      <c r="DJ19" s="61"/>
      <c r="DK19" s="61"/>
      <c r="DL19" s="61"/>
      <c r="DM19" s="60"/>
      <c r="DN19" s="61"/>
      <c r="DO19" s="61"/>
      <c r="DP19" s="61"/>
      <c r="DQ19" s="61"/>
      <c r="DR19" s="61"/>
      <c r="DS19" s="60"/>
    </row>
    <row r="20" spans="2:124" ht="14.25" customHeight="1" x14ac:dyDescent="0.3">
      <c r="B20" s="292">
        <f t="shared" si="9"/>
        <v>11</v>
      </c>
      <c r="C20" s="558" t="s">
        <v>1190</v>
      </c>
      <c r="D20" s="566"/>
      <c r="E20" s="309" t="s">
        <v>41</v>
      </c>
      <c r="F20" s="559">
        <v>3</v>
      </c>
      <c r="G20" s="442">
        <v>0</v>
      </c>
      <c r="H20" s="430">
        <v>0</v>
      </c>
      <c r="I20" s="430">
        <v>0</v>
      </c>
      <c r="J20" s="430">
        <v>0</v>
      </c>
      <c r="K20" s="560">
        <v>0</v>
      </c>
      <c r="L20" s="561">
        <f t="shared" si="1"/>
        <v>0</v>
      </c>
      <c r="M20" s="442">
        <v>0</v>
      </c>
      <c r="N20" s="430">
        <v>0</v>
      </c>
      <c r="O20" s="430">
        <v>0</v>
      </c>
      <c r="P20" s="430">
        <v>0</v>
      </c>
      <c r="Q20" s="560">
        <v>0</v>
      </c>
      <c r="R20" s="561">
        <f t="shared" si="2"/>
        <v>0</v>
      </c>
      <c r="S20" s="442">
        <v>0</v>
      </c>
      <c r="T20" s="430">
        <v>0</v>
      </c>
      <c r="U20" s="430">
        <v>0</v>
      </c>
      <c r="V20" s="430">
        <v>0</v>
      </c>
      <c r="W20" s="560">
        <v>0</v>
      </c>
      <c r="X20" s="561">
        <f t="shared" si="3"/>
        <v>0</v>
      </c>
      <c r="Y20" s="442">
        <v>3.0459999999999998</v>
      </c>
      <c r="Z20" s="430">
        <v>0</v>
      </c>
      <c r="AA20" s="430">
        <v>0</v>
      </c>
      <c r="AB20" s="430">
        <v>0</v>
      </c>
      <c r="AC20" s="560">
        <v>0</v>
      </c>
      <c r="AD20" s="561">
        <f t="shared" si="4"/>
        <v>3.0459999999999998</v>
      </c>
      <c r="AE20" s="442">
        <v>3.0459999999999998</v>
      </c>
      <c r="AF20" s="430">
        <v>0</v>
      </c>
      <c r="AG20" s="430">
        <v>0</v>
      </c>
      <c r="AH20" s="430">
        <v>0</v>
      </c>
      <c r="AI20" s="560">
        <v>0</v>
      </c>
      <c r="AJ20" s="561">
        <f t="shared" si="5"/>
        <v>3.0459999999999998</v>
      </c>
      <c r="AK20" s="442">
        <v>9.1389999999999993</v>
      </c>
      <c r="AL20" s="430">
        <v>0</v>
      </c>
      <c r="AM20" s="430">
        <v>0</v>
      </c>
      <c r="AN20" s="430">
        <v>0</v>
      </c>
      <c r="AO20" s="560">
        <v>0</v>
      </c>
      <c r="AP20" s="561">
        <f t="shared" si="6"/>
        <v>9.1389999999999993</v>
      </c>
      <c r="AQ20" s="442">
        <v>9.1389999999999993</v>
      </c>
      <c r="AR20" s="430">
        <v>0</v>
      </c>
      <c r="AS20" s="430">
        <v>0</v>
      </c>
      <c r="AT20" s="430">
        <v>0</v>
      </c>
      <c r="AU20" s="560">
        <v>0</v>
      </c>
      <c r="AV20" s="561">
        <f t="shared" si="7"/>
        <v>9.1389999999999993</v>
      </c>
      <c r="AW20" s="442">
        <v>6.0919999999999996</v>
      </c>
      <c r="AX20" s="430">
        <v>0</v>
      </c>
      <c r="AY20" s="430">
        <v>0</v>
      </c>
      <c r="AZ20" s="430">
        <v>0</v>
      </c>
      <c r="BA20" s="560">
        <v>0</v>
      </c>
      <c r="BB20" s="561">
        <f t="shared" si="8"/>
        <v>6.0919999999999996</v>
      </c>
      <c r="BC20" s="403"/>
      <c r="BD20" s="91"/>
      <c r="BE20" s="409"/>
      <c r="BF20" s="71"/>
      <c r="BG20" s="43">
        <f t="shared" si="0"/>
        <v>0</v>
      </c>
      <c r="BH20" s="547"/>
      <c r="BJ20" s="292">
        <f t="shared" si="10"/>
        <v>11</v>
      </c>
      <c r="BK20" s="558" t="s">
        <v>1190</v>
      </c>
      <c r="BL20" s="309" t="s">
        <v>41</v>
      </c>
      <c r="BM20" s="559">
        <v>3</v>
      </c>
      <c r="BN20" s="562" t="s">
        <v>1191</v>
      </c>
      <c r="BO20" s="563" t="s">
        <v>1192</v>
      </c>
      <c r="BP20" s="563" t="s">
        <v>1193</v>
      </c>
      <c r="BQ20" s="563" t="s">
        <v>1194</v>
      </c>
      <c r="BR20" s="564" t="s">
        <v>1195</v>
      </c>
      <c r="BS20" s="565" t="s">
        <v>1196</v>
      </c>
      <c r="BX20" s="61"/>
      <c r="BY20" s="61"/>
      <c r="BZ20" s="61"/>
      <c r="CA20" s="61"/>
      <c r="CB20" s="61"/>
      <c r="CC20" s="557"/>
      <c r="CD20" s="61"/>
      <c r="CE20" s="61"/>
      <c r="CF20" s="61"/>
      <c r="CG20" s="61"/>
      <c r="CH20" s="61"/>
      <c r="CI20" s="60"/>
      <c r="CJ20" s="61"/>
      <c r="CK20" s="61"/>
      <c r="CL20" s="61"/>
      <c r="CM20" s="61"/>
      <c r="CN20" s="61"/>
      <c r="CO20" s="60"/>
      <c r="CP20" s="61"/>
      <c r="CQ20" s="61"/>
      <c r="CR20" s="61"/>
      <c r="CS20" s="61"/>
      <c r="CT20" s="61"/>
      <c r="CU20" s="60"/>
      <c r="CV20" s="61"/>
      <c r="CW20" s="61"/>
      <c r="CX20" s="61"/>
      <c r="CY20" s="61"/>
      <c r="CZ20" s="61"/>
      <c r="DA20" s="60"/>
      <c r="DB20" s="61"/>
      <c r="DC20" s="61"/>
      <c r="DD20" s="61"/>
      <c r="DE20" s="61"/>
      <c r="DF20" s="61"/>
      <c r="DG20" s="60"/>
      <c r="DH20" s="61"/>
      <c r="DI20" s="61"/>
      <c r="DJ20" s="61"/>
      <c r="DK20" s="61"/>
      <c r="DL20" s="61"/>
      <c r="DM20" s="60"/>
      <c r="DN20" s="61"/>
      <c r="DO20" s="61"/>
      <c r="DP20" s="61"/>
      <c r="DQ20" s="61"/>
      <c r="DR20" s="61"/>
      <c r="DS20" s="60"/>
    </row>
    <row r="21" spans="2:124" ht="14.25" customHeight="1" x14ac:dyDescent="0.3">
      <c r="B21" s="292">
        <f t="shared" si="9"/>
        <v>12</v>
      </c>
      <c r="C21" s="558" t="s">
        <v>1197</v>
      </c>
      <c r="D21" s="566"/>
      <c r="E21" s="309" t="s">
        <v>41</v>
      </c>
      <c r="F21" s="559">
        <v>3</v>
      </c>
      <c r="G21" s="442">
        <v>0</v>
      </c>
      <c r="H21" s="430">
        <v>0</v>
      </c>
      <c r="I21" s="430">
        <v>0</v>
      </c>
      <c r="J21" s="430">
        <v>0</v>
      </c>
      <c r="K21" s="560">
        <v>0</v>
      </c>
      <c r="L21" s="561">
        <f t="shared" si="1"/>
        <v>0</v>
      </c>
      <c r="M21" s="442">
        <v>0</v>
      </c>
      <c r="N21" s="430">
        <v>0</v>
      </c>
      <c r="O21" s="430">
        <v>0</v>
      </c>
      <c r="P21" s="430">
        <v>0</v>
      </c>
      <c r="Q21" s="560">
        <v>0</v>
      </c>
      <c r="R21" s="561">
        <f t="shared" si="2"/>
        <v>0</v>
      </c>
      <c r="S21" s="442">
        <v>0</v>
      </c>
      <c r="T21" s="430">
        <v>0</v>
      </c>
      <c r="U21" s="430">
        <v>0</v>
      </c>
      <c r="V21" s="430">
        <v>0</v>
      </c>
      <c r="W21" s="560">
        <v>0</v>
      </c>
      <c r="X21" s="561">
        <f t="shared" si="3"/>
        <v>0</v>
      </c>
      <c r="Y21" s="804">
        <v>1.6060000000000001</v>
      </c>
      <c r="Z21" s="430">
        <v>0</v>
      </c>
      <c r="AA21" s="430">
        <v>0</v>
      </c>
      <c r="AB21" s="430">
        <v>0</v>
      </c>
      <c r="AC21" s="560">
        <v>0</v>
      </c>
      <c r="AD21" s="561">
        <f t="shared" si="4"/>
        <v>1.6060000000000001</v>
      </c>
      <c r="AE21" s="442">
        <v>0</v>
      </c>
      <c r="AF21" s="802">
        <v>2.427</v>
      </c>
      <c r="AG21" s="430">
        <v>0</v>
      </c>
      <c r="AH21" s="430">
        <v>0</v>
      </c>
      <c r="AI21" s="560">
        <v>0</v>
      </c>
      <c r="AJ21" s="561">
        <f t="shared" si="5"/>
        <v>2.427</v>
      </c>
      <c r="AK21" s="442">
        <v>0</v>
      </c>
      <c r="AL21" s="802">
        <v>3.7719999999999998</v>
      </c>
      <c r="AM21" s="430">
        <v>0</v>
      </c>
      <c r="AN21" s="430">
        <v>0</v>
      </c>
      <c r="AO21" s="560">
        <v>0</v>
      </c>
      <c r="AP21" s="561">
        <f t="shared" si="6"/>
        <v>3.7719999999999998</v>
      </c>
      <c r="AQ21" s="442">
        <v>0</v>
      </c>
      <c r="AR21" s="802">
        <v>4.8540000000000001</v>
      </c>
      <c r="AS21" s="430">
        <v>0</v>
      </c>
      <c r="AT21" s="430">
        <v>0</v>
      </c>
      <c r="AU21" s="560">
        <v>0</v>
      </c>
      <c r="AV21" s="561">
        <f t="shared" si="7"/>
        <v>4.8540000000000001</v>
      </c>
      <c r="AW21" s="442">
        <v>0</v>
      </c>
      <c r="AX21" s="802">
        <v>3.3570000000000002</v>
      </c>
      <c r="AY21" s="430">
        <v>0</v>
      </c>
      <c r="AZ21" s="430">
        <v>0</v>
      </c>
      <c r="BA21" s="560">
        <v>0</v>
      </c>
      <c r="BB21" s="561">
        <f t="shared" si="8"/>
        <v>3.3570000000000002</v>
      </c>
      <c r="BC21" s="403"/>
      <c r="BD21" s="91"/>
      <c r="BE21" s="409"/>
      <c r="BF21" s="71"/>
      <c r="BG21" s="43">
        <f t="shared" si="0"/>
        <v>0</v>
      </c>
      <c r="BH21" s="547"/>
      <c r="BJ21" s="292">
        <f t="shared" si="10"/>
        <v>12</v>
      </c>
      <c r="BK21" s="558" t="s">
        <v>1197</v>
      </c>
      <c r="BL21" s="309" t="s">
        <v>41</v>
      </c>
      <c r="BM21" s="559">
        <v>3</v>
      </c>
      <c r="BN21" s="562" t="s">
        <v>1198</v>
      </c>
      <c r="BO21" s="563" t="s">
        <v>1199</v>
      </c>
      <c r="BP21" s="563" t="s">
        <v>1200</v>
      </c>
      <c r="BQ21" s="563" t="s">
        <v>1201</v>
      </c>
      <c r="BR21" s="564" t="s">
        <v>1202</v>
      </c>
      <c r="BS21" s="565" t="s">
        <v>1203</v>
      </c>
      <c r="BX21" s="61"/>
      <c r="BY21" s="61"/>
      <c r="BZ21" s="61"/>
      <c r="CA21" s="61"/>
      <c r="CB21" s="61"/>
      <c r="CC21" s="557"/>
      <c r="CD21" s="61"/>
      <c r="CE21" s="61"/>
      <c r="CF21" s="61"/>
      <c r="CG21" s="61"/>
      <c r="CH21" s="61"/>
      <c r="CI21" s="60"/>
      <c r="CJ21" s="61"/>
      <c r="CK21" s="61"/>
      <c r="CL21" s="61"/>
      <c r="CM21" s="61"/>
      <c r="CN21" s="61"/>
      <c r="CO21" s="60"/>
      <c r="CP21" s="61"/>
      <c r="CQ21" s="61"/>
      <c r="CR21" s="61"/>
      <c r="CS21" s="61"/>
      <c r="CT21" s="61"/>
      <c r="CU21" s="60"/>
      <c r="CV21" s="61"/>
      <c r="CW21" s="61"/>
      <c r="CX21" s="61"/>
      <c r="CY21" s="61"/>
      <c r="CZ21" s="61"/>
      <c r="DA21" s="60"/>
      <c r="DB21" s="61"/>
      <c r="DC21" s="61"/>
      <c r="DD21" s="61"/>
      <c r="DE21" s="61"/>
      <c r="DF21" s="61"/>
      <c r="DG21" s="60"/>
      <c r="DH21" s="61"/>
      <c r="DI21" s="61"/>
      <c r="DJ21" s="61"/>
      <c r="DK21" s="61"/>
      <c r="DL21" s="61"/>
      <c r="DM21" s="60"/>
      <c r="DN21" s="61"/>
      <c r="DO21" s="61"/>
      <c r="DP21" s="61"/>
      <c r="DQ21" s="61"/>
      <c r="DR21" s="61"/>
      <c r="DS21" s="60"/>
    </row>
    <row r="22" spans="2:124" ht="14.25" customHeight="1" x14ac:dyDescent="0.3">
      <c r="B22" s="292">
        <f t="shared" si="9"/>
        <v>13</v>
      </c>
      <c r="C22" s="558" t="s">
        <v>1204</v>
      </c>
      <c r="D22" s="566"/>
      <c r="E22" s="309" t="s">
        <v>41</v>
      </c>
      <c r="F22" s="559">
        <v>3</v>
      </c>
      <c r="G22" s="442">
        <v>0</v>
      </c>
      <c r="H22" s="430">
        <v>1.43</v>
      </c>
      <c r="I22" s="430">
        <v>0</v>
      </c>
      <c r="J22" s="430">
        <v>0</v>
      </c>
      <c r="K22" s="560">
        <v>0</v>
      </c>
      <c r="L22" s="561">
        <f t="shared" si="1"/>
        <v>1.43</v>
      </c>
      <c r="M22" s="442">
        <v>0</v>
      </c>
      <c r="N22" s="430">
        <v>1.5569999999999999</v>
      </c>
      <c r="O22" s="430">
        <v>0</v>
      </c>
      <c r="P22" s="430">
        <v>0</v>
      </c>
      <c r="Q22" s="560">
        <v>0</v>
      </c>
      <c r="R22" s="561">
        <f t="shared" si="2"/>
        <v>1.5569999999999999</v>
      </c>
      <c r="S22" s="442">
        <v>0</v>
      </c>
      <c r="T22" s="430">
        <v>0.37</v>
      </c>
      <c r="U22" s="430">
        <v>0</v>
      </c>
      <c r="V22" s="430">
        <v>0</v>
      </c>
      <c r="W22" s="560">
        <v>0</v>
      </c>
      <c r="X22" s="561">
        <f t="shared" si="3"/>
        <v>0.37</v>
      </c>
      <c r="Y22" s="442">
        <v>0</v>
      </c>
      <c r="Z22" s="430">
        <v>0</v>
      </c>
      <c r="AA22" s="430">
        <v>0</v>
      </c>
      <c r="AB22" s="430">
        <v>0</v>
      </c>
      <c r="AC22" s="560">
        <v>0</v>
      </c>
      <c r="AD22" s="561">
        <f t="shared" si="4"/>
        <v>0</v>
      </c>
      <c r="AE22" s="442">
        <v>0</v>
      </c>
      <c r="AF22" s="430">
        <v>0</v>
      </c>
      <c r="AG22" s="430">
        <v>0</v>
      </c>
      <c r="AH22" s="430">
        <v>0</v>
      </c>
      <c r="AI22" s="560">
        <v>0</v>
      </c>
      <c r="AJ22" s="561">
        <f t="shared" si="5"/>
        <v>0</v>
      </c>
      <c r="AK22" s="442">
        <v>0</v>
      </c>
      <c r="AL22" s="430">
        <v>0</v>
      </c>
      <c r="AM22" s="430">
        <v>0</v>
      </c>
      <c r="AN22" s="430">
        <v>0</v>
      </c>
      <c r="AO22" s="560">
        <v>0</v>
      </c>
      <c r="AP22" s="561">
        <f t="shared" si="6"/>
        <v>0</v>
      </c>
      <c r="AQ22" s="442">
        <v>0</v>
      </c>
      <c r="AR22" s="430">
        <v>0</v>
      </c>
      <c r="AS22" s="430">
        <v>0</v>
      </c>
      <c r="AT22" s="430">
        <v>0</v>
      </c>
      <c r="AU22" s="560">
        <v>0</v>
      </c>
      <c r="AV22" s="561">
        <f t="shared" si="7"/>
        <v>0</v>
      </c>
      <c r="AW22" s="442">
        <v>0</v>
      </c>
      <c r="AX22" s="430">
        <v>0</v>
      </c>
      <c r="AY22" s="430">
        <v>0</v>
      </c>
      <c r="AZ22" s="430">
        <v>0</v>
      </c>
      <c r="BA22" s="560">
        <v>0</v>
      </c>
      <c r="BB22" s="561">
        <f t="shared" si="8"/>
        <v>0</v>
      </c>
      <c r="BC22" s="403"/>
      <c r="BD22" s="91"/>
      <c r="BE22" s="409"/>
      <c r="BF22" s="298"/>
      <c r="BG22" s="43">
        <f t="shared" si="0"/>
        <v>0</v>
      </c>
      <c r="BH22" s="547"/>
      <c r="BJ22" s="292">
        <f t="shared" si="10"/>
        <v>13</v>
      </c>
      <c r="BK22" s="558" t="s">
        <v>1204</v>
      </c>
      <c r="BL22" s="309" t="s">
        <v>41</v>
      </c>
      <c r="BM22" s="559">
        <v>3</v>
      </c>
      <c r="BN22" s="562" t="s">
        <v>1205</v>
      </c>
      <c r="BO22" s="563" t="s">
        <v>1206</v>
      </c>
      <c r="BP22" s="563" t="s">
        <v>1207</v>
      </c>
      <c r="BQ22" s="563" t="s">
        <v>1208</v>
      </c>
      <c r="BR22" s="564" t="s">
        <v>1209</v>
      </c>
      <c r="BS22" s="565" t="s">
        <v>1210</v>
      </c>
      <c r="BX22" s="61"/>
      <c r="BY22" s="61"/>
      <c r="BZ22" s="61"/>
      <c r="CA22" s="61"/>
      <c r="CB22" s="61"/>
      <c r="CC22" s="557"/>
      <c r="CD22" s="61"/>
      <c r="CE22" s="61"/>
      <c r="CF22" s="61"/>
      <c r="CG22" s="61"/>
      <c r="CH22" s="61"/>
      <c r="CI22" s="60"/>
      <c r="CJ22" s="61"/>
      <c r="CK22" s="61"/>
      <c r="CL22" s="61"/>
      <c r="CM22" s="61"/>
      <c r="CN22" s="61"/>
      <c r="CO22" s="60"/>
      <c r="CP22" s="61"/>
      <c r="CQ22" s="61"/>
      <c r="CR22" s="61"/>
      <c r="CS22" s="61"/>
      <c r="CT22" s="61"/>
      <c r="CU22" s="60"/>
      <c r="CV22" s="61"/>
      <c r="CW22" s="61"/>
      <c r="CX22" s="61"/>
      <c r="CY22" s="61"/>
      <c r="CZ22" s="61"/>
      <c r="DA22" s="60"/>
      <c r="DB22" s="61"/>
      <c r="DC22" s="61"/>
      <c r="DD22" s="61"/>
      <c r="DE22" s="61"/>
      <c r="DF22" s="61"/>
      <c r="DG22" s="60"/>
      <c r="DH22" s="61"/>
      <c r="DI22" s="61"/>
      <c r="DJ22" s="61"/>
      <c r="DK22" s="61"/>
      <c r="DL22" s="61"/>
      <c r="DM22" s="60"/>
      <c r="DN22" s="61"/>
      <c r="DO22" s="61"/>
      <c r="DP22" s="61"/>
      <c r="DQ22" s="61"/>
      <c r="DR22" s="61"/>
      <c r="DS22" s="60"/>
    </row>
    <row r="23" spans="2:124" ht="14.25" customHeight="1" x14ac:dyDescent="0.3">
      <c r="B23" s="292">
        <f t="shared" si="9"/>
        <v>14</v>
      </c>
      <c r="C23" s="558" t="s">
        <v>1211</v>
      </c>
      <c r="D23" s="566"/>
      <c r="E23" s="309" t="s">
        <v>41</v>
      </c>
      <c r="F23" s="559">
        <v>3</v>
      </c>
      <c r="G23" s="442">
        <v>0</v>
      </c>
      <c r="H23" s="430">
        <v>0</v>
      </c>
      <c r="I23" s="430">
        <v>0</v>
      </c>
      <c r="J23" s="430">
        <v>0</v>
      </c>
      <c r="K23" s="560">
        <v>0</v>
      </c>
      <c r="L23" s="561">
        <f t="shared" si="1"/>
        <v>0</v>
      </c>
      <c r="M23" s="442">
        <v>0</v>
      </c>
      <c r="N23" s="430">
        <v>0</v>
      </c>
      <c r="O23" s="430">
        <v>0</v>
      </c>
      <c r="P23" s="430">
        <v>0</v>
      </c>
      <c r="Q23" s="560">
        <v>0</v>
      </c>
      <c r="R23" s="561">
        <f t="shared" si="2"/>
        <v>0</v>
      </c>
      <c r="S23" s="442">
        <v>0</v>
      </c>
      <c r="T23" s="430">
        <v>0</v>
      </c>
      <c r="U23" s="430">
        <v>0</v>
      </c>
      <c r="V23" s="430">
        <v>0</v>
      </c>
      <c r="W23" s="560">
        <v>0</v>
      </c>
      <c r="X23" s="561">
        <f t="shared" si="3"/>
        <v>0</v>
      </c>
      <c r="Y23" s="442">
        <v>0</v>
      </c>
      <c r="Z23" s="430">
        <v>0</v>
      </c>
      <c r="AA23" s="430">
        <v>0</v>
      </c>
      <c r="AB23" s="430">
        <v>0</v>
      </c>
      <c r="AC23" s="560">
        <v>0</v>
      </c>
      <c r="AD23" s="561">
        <f t="shared" si="4"/>
        <v>0</v>
      </c>
      <c r="AE23" s="442">
        <v>0</v>
      </c>
      <c r="AF23" s="430">
        <v>0</v>
      </c>
      <c r="AG23" s="430">
        <v>0</v>
      </c>
      <c r="AH23" s="430">
        <v>0</v>
      </c>
      <c r="AI23" s="560">
        <v>0</v>
      </c>
      <c r="AJ23" s="561">
        <f t="shared" si="5"/>
        <v>0</v>
      </c>
      <c r="AK23" s="442">
        <v>0</v>
      </c>
      <c r="AL23" s="430">
        <v>0</v>
      </c>
      <c r="AM23" s="430">
        <v>0</v>
      </c>
      <c r="AN23" s="430">
        <v>0</v>
      </c>
      <c r="AO23" s="560">
        <v>0</v>
      </c>
      <c r="AP23" s="561">
        <f t="shared" si="6"/>
        <v>0</v>
      </c>
      <c r="AQ23" s="442">
        <v>0</v>
      </c>
      <c r="AR23" s="430">
        <v>0</v>
      </c>
      <c r="AS23" s="430">
        <v>0</v>
      </c>
      <c r="AT23" s="430">
        <v>0</v>
      </c>
      <c r="AU23" s="560">
        <v>0</v>
      </c>
      <c r="AV23" s="561">
        <f t="shared" si="7"/>
        <v>0</v>
      </c>
      <c r="AW23" s="442">
        <v>0</v>
      </c>
      <c r="AX23" s="430">
        <v>0</v>
      </c>
      <c r="AY23" s="430">
        <v>0</v>
      </c>
      <c r="AZ23" s="430">
        <v>0</v>
      </c>
      <c r="BA23" s="560">
        <v>0</v>
      </c>
      <c r="BB23" s="561">
        <f t="shared" si="8"/>
        <v>0</v>
      </c>
      <c r="BC23" s="403"/>
      <c r="BD23" s="91"/>
      <c r="BE23" s="409"/>
      <c r="BF23" s="298"/>
      <c r="BG23" s="43">
        <f t="shared" si="0"/>
        <v>0</v>
      </c>
      <c r="BH23" s="547"/>
      <c r="BJ23" s="292">
        <f t="shared" si="10"/>
        <v>14</v>
      </c>
      <c r="BK23" s="558" t="s">
        <v>1211</v>
      </c>
      <c r="BL23" s="309" t="s">
        <v>41</v>
      </c>
      <c r="BM23" s="559">
        <v>3</v>
      </c>
      <c r="BN23" s="562" t="s">
        <v>1212</v>
      </c>
      <c r="BO23" s="563" t="s">
        <v>1213</v>
      </c>
      <c r="BP23" s="563" t="s">
        <v>1214</v>
      </c>
      <c r="BQ23" s="563" t="s">
        <v>1215</v>
      </c>
      <c r="BR23" s="564" t="s">
        <v>1216</v>
      </c>
      <c r="BS23" s="565" t="s">
        <v>1217</v>
      </c>
      <c r="BX23" s="61"/>
      <c r="BY23" s="61"/>
      <c r="BZ23" s="61"/>
      <c r="CA23" s="61"/>
      <c r="CB23" s="61"/>
      <c r="CC23" s="557"/>
      <c r="CD23" s="61"/>
      <c r="CE23" s="61"/>
      <c r="CF23" s="61"/>
      <c r="CG23" s="61"/>
      <c r="CH23" s="61"/>
      <c r="CI23" s="60"/>
      <c r="CJ23" s="61"/>
      <c r="CK23" s="61"/>
      <c r="CL23" s="61"/>
      <c r="CM23" s="61"/>
      <c r="CN23" s="61"/>
      <c r="CO23" s="60"/>
      <c r="CP23" s="61"/>
      <c r="CQ23" s="61"/>
      <c r="CR23" s="61"/>
      <c r="CS23" s="61"/>
      <c r="CT23" s="61"/>
      <c r="CU23" s="60"/>
      <c r="CV23" s="61"/>
      <c r="CW23" s="61"/>
      <c r="CX23" s="61"/>
      <c r="CY23" s="61"/>
      <c r="CZ23" s="61"/>
      <c r="DA23" s="60"/>
      <c r="DB23" s="61"/>
      <c r="DC23" s="61"/>
      <c r="DD23" s="61"/>
      <c r="DE23" s="61"/>
      <c r="DF23" s="61"/>
      <c r="DG23" s="60"/>
      <c r="DH23" s="61"/>
      <c r="DI23" s="61"/>
      <c r="DJ23" s="61"/>
      <c r="DK23" s="61"/>
      <c r="DL23" s="61"/>
      <c r="DM23" s="60"/>
      <c r="DN23" s="61"/>
      <c r="DO23" s="61"/>
      <c r="DP23" s="61"/>
      <c r="DQ23" s="61"/>
      <c r="DR23" s="61"/>
      <c r="DS23" s="60"/>
    </row>
    <row r="24" spans="2:124" ht="14.25" customHeight="1" x14ac:dyDescent="0.3">
      <c r="B24" s="292">
        <f t="shared" si="9"/>
        <v>15</v>
      </c>
      <c r="C24" s="558" t="s">
        <v>1218</v>
      </c>
      <c r="D24" s="566"/>
      <c r="E24" s="309" t="s">
        <v>41</v>
      </c>
      <c r="F24" s="559">
        <v>3</v>
      </c>
      <c r="G24" s="442">
        <v>0</v>
      </c>
      <c r="H24" s="430">
        <v>0</v>
      </c>
      <c r="I24" s="430">
        <v>0</v>
      </c>
      <c r="J24" s="430">
        <v>0</v>
      </c>
      <c r="K24" s="560">
        <v>0</v>
      </c>
      <c r="L24" s="561">
        <f t="shared" si="1"/>
        <v>0</v>
      </c>
      <c r="M24" s="442">
        <v>0</v>
      </c>
      <c r="N24" s="430">
        <v>0</v>
      </c>
      <c r="O24" s="430">
        <v>0</v>
      </c>
      <c r="P24" s="430">
        <v>0</v>
      </c>
      <c r="Q24" s="560">
        <v>0</v>
      </c>
      <c r="R24" s="561">
        <f t="shared" si="2"/>
        <v>0</v>
      </c>
      <c r="S24" s="442">
        <v>0</v>
      </c>
      <c r="T24" s="430">
        <v>0</v>
      </c>
      <c r="U24" s="430">
        <v>0</v>
      </c>
      <c r="V24" s="430">
        <v>0</v>
      </c>
      <c r="W24" s="560">
        <v>0</v>
      </c>
      <c r="X24" s="561">
        <f t="shared" si="3"/>
        <v>0</v>
      </c>
      <c r="Y24" s="442">
        <v>0</v>
      </c>
      <c r="Z24" s="430">
        <v>0</v>
      </c>
      <c r="AA24" s="430">
        <v>0</v>
      </c>
      <c r="AB24" s="430">
        <v>0</v>
      </c>
      <c r="AC24" s="560">
        <v>0</v>
      </c>
      <c r="AD24" s="561">
        <f t="shared" si="4"/>
        <v>0</v>
      </c>
      <c r="AE24" s="442">
        <v>0</v>
      </c>
      <c r="AF24" s="430">
        <v>0</v>
      </c>
      <c r="AG24" s="430">
        <v>0</v>
      </c>
      <c r="AH24" s="430">
        <v>0</v>
      </c>
      <c r="AI24" s="560">
        <v>0</v>
      </c>
      <c r="AJ24" s="561">
        <f t="shared" si="5"/>
        <v>0</v>
      </c>
      <c r="AK24" s="442">
        <v>0</v>
      </c>
      <c r="AL24" s="430">
        <v>0</v>
      </c>
      <c r="AM24" s="430">
        <v>0</v>
      </c>
      <c r="AN24" s="430">
        <v>0</v>
      </c>
      <c r="AO24" s="560">
        <v>0</v>
      </c>
      <c r="AP24" s="561">
        <f t="shared" si="6"/>
        <v>0</v>
      </c>
      <c r="AQ24" s="442">
        <v>0</v>
      </c>
      <c r="AR24" s="430">
        <v>0</v>
      </c>
      <c r="AS24" s="430">
        <v>0</v>
      </c>
      <c r="AT24" s="430">
        <v>0</v>
      </c>
      <c r="AU24" s="560">
        <v>0</v>
      </c>
      <c r="AV24" s="561">
        <f t="shared" si="7"/>
        <v>0</v>
      </c>
      <c r="AW24" s="442">
        <v>0</v>
      </c>
      <c r="AX24" s="430">
        <v>0</v>
      </c>
      <c r="AY24" s="430">
        <v>0</v>
      </c>
      <c r="AZ24" s="430">
        <v>0</v>
      </c>
      <c r="BA24" s="560">
        <v>0</v>
      </c>
      <c r="BB24" s="561">
        <f t="shared" si="8"/>
        <v>0</v>
      </c>
      <c r="BC24" s="403"/>
      <c r="BD24" s="91"/>
      <c r="BE24" s="409"/>
      <c r="BF24" s="298"/>
      <c r="BG24" s="43">
        <f t="shared" si="0"/>
        <v>0</v>
      </c>
      <c r="BH24" s="547"/>
      <c r="BJ24" s="292">
        <f t="shared" si="10"/>
        <v>15</v>
      </c>
      <c r="BK24" s="558" t="s">
        <v>1218</v>
      </c>
      <c r="BL24" s="309" t="s">
        <v>41</v>
      </c>
      <c r="BM24" s="559">
        <v>3</v>
      </c>
      <c r="BN24" s="562" t="s">
        <v>1219</v>
      </c>
      <c r="BO24" s="563" t="s">
        <v>1220</v>
      </c>
      <c r="BP24" s="563" t="s">
        <v>1221</v>
      </c>
      <c r="BQ24" s="563" t="s">
        <v>1222</v>
      </c>
      <c r="BR24" s="564" t="s">
        <v>1223</v>
      </c>
      <c r="BS24" s="565" t="s">
        <v>1224</v>
      </c>
      <c r="BX24" s="61"/>
      <c r="BY24" s="61"/>
      <c r="BZ24" s="61"/>
      <c r="CA24" s="61"/>
      <c r="CB24" s="61"/>
      <c r="CC24" s="557"/>
      <c r="CD24" s="61"/>
      <c r="CE24" s="61"/>
      <c r="CF24" s="61"/>
      <c r="CG24" s="61"/>
      <c r="CH24" s="61"/>
      <c r="CI24" s="60"/>
      <c r="CJ24" s="61"/>
      <c r="CK24" s="61"/>
      <c r="CL24" s="61"/>
      <c r="CM24" s="61"/>
      <c r="CN24" s="61"/>
      <c r="CO24" s="60"/>
      <c r="CP24" s="61"/>
      <c r="CQ24" s="61"/>
      <c r="CR24" s="61"/>
      <c r="CS24" s="61"/>
      <c r="CT24" s="61"/>
      <c r="CU24" s="60"/>
      <c r="CV24" s="61"/>
      <c r="CW24" s="61"/>
      <c r="CX24" s="61"/>
      <c r="CY24" s="61"/>
      <c r="CZ24" s="61"/>
      <c r="DA24" s="60"/>
      <c r="DB24" s="61"/>
      <c r="DC24" s="61"/>
      <c r="DD24" s="61"/>
      <c r="DE24" s="61"/>
      <c r="DF24" s="61"/>
      <c r="DG24" s="60"/>
      <c r="DH24" s="61"/>
      <c r="DI24" s="61"/>
      <c r="DJ24" s="61"/>
      <c r="DK24" s="61"/>
      <c r="DL24" s="61"/>
      <c r="DM24" s="60"/>
      <c r="DN24" s="61"/>
      <c r="DO24" s="61"/>
      <c r="DP24" s="61"/>
      <c r="DQ24" s="61"/>
      <c r="DR24" s="61"/>
      <c r="DS24" s="60"/>
      <c r="DT24" s="147"/>
    </row>
    <row r="25" spans="2:124" ht="14.25" customHeight="1" x14ac:dyDescent="0.3">
      <c r="B25" s="292">
        <f t="shared" si="9"/>
        <v>16</v>
      </c>
      <c r="C25" s="558" t="s">
        <v>453</v>
      </c>
      <c r="D25" s="566"/>
      <c r="E25" s="309" t="s">
        <v>41</v>
      </c>
      <c r="F25" s="559">
        <v>3</v>
      </c>
      <c r="G25" s="442">
        <v>0</v>
      </c>
      <c r="H25" s="430">
        <v>0</v>
      </c>
      <c r="I25" s="430">
        <v>0</v>
      </c>
      <c r="J25" s="430">
        <v>0</v>
      </c>
      <c r="K25" s="560">
        <v>0</v>
      </c>
      <c r="L25" s="561">
        <f t="shared" si="1"/>
        <v>0</v>
      </c>
      <c r="M25" s="442">
        <v>0</v>
      </c>
      <c r="N25" s="430">
        <v>0</v>
      </c>
      <c r="O25" s="430">
        <v>0</v>
      </c>
      <c r="P25" s="430">
        <v>0</v>
      </c>
      <c r="Q25" s="560">
        <v>0</v>
      </c>
      <c r="R25" s="561">
        <f t="shared" si="2"/>
        <v>0</v>
      </c>
      <c r="S25" s="442">
        <v>0</v>
      </c>
      <c r="T25" s="430">
        <v>0</v>
      </c>
      <c r="U25" s="430">
        <v>0</v>
      </c>
      <c r="V25" s="430">
        <v>0</v>
      </c>
      <c r="W25" s="560">
        <v>0</v>
      </c>
      <c r="X25" s="561">
        <f t="shared" si="3"/>
        <v>0</v>
      </c>
      <c r="Y25" s="442">
        <v>0.81299999999999994</v>
      </c>
      <c r="Z25" s="430">
        <v>0.23300000000000001</v>
      </c>
      <c r="AA25" s="430">
        <v>0</v>
      </c>
      <c r="AB25" s="430">
        <v>0</v>
      </c>
      <c r="AC25" s="560">
        <v>0</v>
      </c>
      <c r="AD25" s="561">
        <f t="shared" si="4"/>
        <v>1.046</v>
      </c>
      <c r="AE25" s="442">
        <v>0.81299999999999994</v>
      </c>
      <c r="AF25" s="430">
        <v>0.26600000000000001</v>
      </c>
      <c r="AG25" s="430">
        <v>0</v>
      </c>
      <c r="AH25" s="430">
        <v>0</v>
      </c>
      <c r="AI25" s="560">
        <v>0</v>
      </c>
      <c r="AJ25" s="561">
        <f t="shared" si="5"/>
        <v>1.079</v>
      </c>
      <c r="AK25" s="442">
        <v>0.81299999999999994</v>
      </c>
      <c r="AL25" s="430">
        <v>0.47799999999999998</v>
      </c>
      <c r="AM25" s="430">
        <v>0</v>
      </c>
      <c r="AN25" s="430">
        <v>0</v>
      </c>
      <c r="AO25" s="560">
        <v>0</v>
      </c>
      <c r="AP25" s="561">
        <f t="shared" si="6"/>
        <v>1.2909999999999999</v>
      </c>
      <c r="AQ25" s="442">
        <v>0.81299999999999994</v>
      </c>
      <c r="AR25" s="430">
        <v>0.438</v>
      </c>
      <c r="AS25" s="430">
        <v>0</v>
      </c>
      <c r="AT25" s="430">
        <v>0</v>
      </c>
      <c r="AU25" s="560">
        <v>0</v>
      </c>
      <c r="AV25" s="561">
        <f t="shared" si="7"/>
        <v>1.2509999999999999</v>
      </c>
      <c r="AW25" s="442">
        <v>0.81299999999999994</v>
      </c>
      <c r="AX25" s="430">
        <v>0.28599999999999998</v>
      </c>
      <c r="AY25" s="430">
        <v>0</v>
      </c>
      <c r="AZ25" s="430">
        <v>0</v>
      </c>
      <c r="BA25" s="560">
        <v>0</v>
      </c>
      <c r="BB25" s="561">
        <f t="shared" si="8"/>
        <v>1.099</v>
      </c>
      <c r="BC25" s="403"/>
      <c r="BD25" s="91"/>
      <c r="BE25" s="409"/>
      <c r="BF25" s="298"/>
      <c r="BG25" s="43">
        <f t="shared" si="0"/>
        <v>0</v>
      </c>
      <c r="BH25" s="547"/>
      <c r="BJ25" s="292">
        <f t="shared" si="10"/>
        <v>16</v>
      </c>
      <c r="BK25" s="558" t="s">
        <v>453</v>
      </c>
      <c r="BL25" s="309" t="s">
        <v>41</v>
      </c>
      <c r="BM25" s="559">
        <v>3</v>
      </c>
      <c r="BN25" s="562" t="s">
        <v>1225</v>
      </c>
      <c r="BO25" s="563" t="s">
        <v>1226</v>
      </c>
      <c r="BP25" s="563" t="s">
        <v>1227</v>
      </c>
      <c r="BQ25" s="563" t="s">
        <v>1228</v>
      </c>
      <c r="BR25" s="564" t="s">
        <v>1229</v>
      </c>
      <c r="BS25" s="565" t="s">
        <v>1230</v>
      </c>
      <c r="BX25" s="61"/>
      <c r="BY25" s="61"/>
      <c r="BZ25" s="61"/>
      <c r="CA25" s="61"/>
      <c r="CB25" s="61"/>
      <c r="CC25" s="557"/>
      <c r="CD25" s="61"/>
      <c r="CE25" s="61"/>
      <c r="CF25" s="61"/>
      <c r="CG25" s="61"/>
      <c r="CH25" s="61"/>
      <c r="CI25" s="60"/>
      <c r="CJ25" s="61"/>
      <c r="CK25" s="61"/>
      <c r="CL25" s="61"/>
      <c r="CM25" s="61"/>
      <c r="CN25" s="61"/>
      <c r="CO25" s="60"/>
      <c r="CP25" s="61"/>
      <c r="CQ25" s="61"/>
      <c r="CR25" s="61"/>
      <c r="CS25" s="61"/>
      <c r="CT25" s="61"/>
      <c r="CU25" s="60"/>
      <c r="CV25" s="61"/>
      <c r="CW25" s="61"/>
      <c r="CX25" s="61"/>
      <c r="CY25" s="61"/>
      <c r="CZ25" s="61"/>
      <c r="DA25" s="60"/>
      <c r="DB25" s="61"/>
      <c r="DC25" s="61"/>
      <c r="DD25" s="61"/>
      <c r="DE25" s="61"/>
      <c r="DF25" s="61"/>
      <c r="DG25" s="60"/>
      <c r="DH25" s="61"/>
      <c r="DI25" s="61"/>
      <c r="DJ25" s="61"/>
      <c r="DK25" s="61"/>
      <c r="DL25" s="61"/>
      <c r="DM25" s="60"/>
      <c r="DN25" s="61"/>
      <c r="DO25" s="61"/>
      <c r="DP25" s="61"/>
      <c r="DQ25" s="61"/>
      <c r="DR25" s="61"/>
      <c r="DS25" s="60"/>
      <c r="DT25" s="147"/>
    </row>
    <row r="26" spans="2:124" ht="14.25" customHeight="1" x14ac:dyDescent="0.3">
      <c r="B26" s="292">
        <f t="shared" si="9"/>
        <v>17</v>
      </c>
      <c r="C26" s="558" t="s">
        <v>1231</v>
      </c>
      <c r="D26" s="566"/>
      <c r="E26" s="309" t="s">
        <v>41</v>
      </c>
      <c r="F26" s="559">
        <v>3</v>
      </c>
      <c r="G26" s="442">
        <v>0</v>
      </c>
      <c r="H26" s="430">
        <v>0</v>
      </c>
      <c r="I26" s="430">
        <v>0</v>
      </c>
      <c r="J26" s="430">
        <v>0</v>
      </c>
      <c r="K26" s="560">
        <v>0</v>
      </c>
      <c r="L26" s="561">
        <f t="shared" si="1"/>
        <v>0</v>
      </c>
      <c r="M26" s="442">
        <v>0</v>
      </c>
      <c r="N26" s="430">
        <v>0</v>
      </c>
      <c r="O26" s="430">
        <v>0</v>
      </c>
      <c r="P26" s="430">
        <v>0</v>
      </c>
      <c r="Q26" s="560">
        <v>0</v>
      </c>
      <c r="R26" s="561">
        <f t="shared" si="2"/>
        <v>0</v>
      </c>
      <c r="S26" s="442">
        <v>0</v>
      </c>
      <c r="T26" s="430">
        <v>0</v>
      </c>
      <c r="U26" s="430">
        <v>0</v>
      </c>
      <c r="V26" s="430">
        <v>0</v>
      </c>
      <c r="W26" s="560">
        <v>0</v>
      </c>
      <c r="X26" s="561">
        <f t="shared" si="3"/>
        <v>0</v>
      </c>
      <c r="Y26" s="442">
        <v>0</v>
      </c>
      <c r="Z26" s="430">
        <v>0</v>
      </c>
      <c r="AA26" s="430">
        <v>0</v>
      </c>
      <c r="AB26" s="430">
        <v>0</v>
      </c>
      <c r="AC26" s="560">
        <v>0</v>
      </c>
      <c r="AD26" s="561">
        <f t="shared" si="4"/>
        <v>0</v>
      </c>
      <c r="AE26" s="442">
        <v>0</v>
      </c>
      <c r="AF26" s="430">
        <v>0</v>
      </c>
      <c r="AG26" s="430">
        <v>0</v>
      </c>
      <c r="AH26" s="430">
        <v>0</v>
      </c>
      <c r="AI26" s="560">
        <v>0</v>
      </c>
      <c r="AJ26" s="561">
        <f t="shared" si="5"/>
        <v>0</v>
      </c>
      <c r="AK26" s="442">
        <v>0</v>
      </c>
      <c r="AL26" s="430">
        <v>0</v>
      </c>
      <c r="AM26" s="430">
        <v>0</v>
      </c>
      <c r="AN26" s="430">
        <v>0</v>
      </c>
      <c r="AO26" s="560">
        <v>0</v>
      </c>
      <c r="AP26" s="561">
        <f t="shared" si="6"/>
        <v>0</v>
      </c>
      <c r="AQ26" s="442">
        <v>0</v>
      </c>
      <c r="AR26" s="430">
        <v>0</v>
      </c>
      <c r="AS26" s="430">
        <v>0</v>
      </c>
      <c r="AT26" s="430">
        <v>0</v>
      </c>
      <c r="AU26" s="560">
        <v>0</v>
      </c>
      <c r="AV26" s="561">
        <f t="shared" si="7"/>
        <v>0</v>
      </c>
      <c r="AW26" s="442">
        <v>0</v>
      </c>
      <c r="AX26" s="430">
        <v>0</v>
      </c>
      <c r="AY26" s="430">
        <v>0</v>
      </c>
      <c r="AZ26" s="430">
        <v>0</v>
      </c>
      <c r="BA26" s="560">
        <v>0</v>
      </c>
      <c r="BB26" s="561">
        <f t="shared" si="8"/>
        <v>0</v>
      </c>
      <c r="BC26" s="403"/>
      <c r="BD26" s="91"/>
      <c r="BE26" s="409"/>
      <c r="BF26" s="71"/>
      <c r="BG26" s="43">
        <f t="shared" si="0"/>
        <v>0</v>
      </c>
      <c r="BH26" s="547"/>
      <c r="BJ26" s="292">
        <f t="shared" si="10"/>
        <v>17</v>
      </c>
      <c r="BK26" s="558" t="s">
        <v>1231</v>
      </c>
      <c r="BL26" s="309" t="s">
        <v>41</v>
      </c>
      <c r="BM26" s="559">
        <v>3</v>
      </c>
      <c r="BN26" s="562" t="s">
        <v>1232</v>
      </c>
      <c r="BO26" s="563" t="s">
        <v>1233</v>
      </c>
      <c r="BP26" s="563" t="s">
        <v>1234</v>
      </c>
      <c r="BQ26" s="563" t="s">
        <v>1235</v>
      </c>
      <c r="BR26" s="564" t="s">
        <v>1236</v>
      </c>
      <c r="BS26" s="565" t="s">
        <v>1237</v>
      </c>
      <c r="BX26" s="61"/>
      <c r="BY26" s="61"/>
      <c r="BZ26" s="61"/>
      <c r="CA26" s="61"/>
      <c r="CB26" s="61"/>
      <c r="CC26" s="557"/>
      <c r="CD26" s="61"/>
      <c r="CE26" s="61"/>
      <c r="CF26" s="61"/>
      <c r="CG26" s="61"/>
      <c r="CH26" s="61"/>
      <c r="CI26" s="60"/>
      <c r="CJ26" s="61"/>
      <c r="CK26" s="61"/>
      <c r="CL26" s="61"/>
      <c r="CM26" s="61"/>
      <c r="CN26" s="61"/>
      <c r="CO26" s="60"/>
      <c r="CP26" s="61"/>
      <c r="CQ26" s="61"/>
      <c r="CR26" s="61"/>
      <c r="CS26" s="61"/>
      <c r="CT26" s="61"/>
      <c r="CU26" s="60"/>
      <c r="CV26" s="61"/>
      <c r="CW26" s="61"/>
      <c r="CX26" s="61"/>
      <c r="CY26" s="61"/>
      <c r="CZ26" s="61"/>
      <c r="DA26" s="60"/>
      <c r="DB26" s="61"/>
      <c r="DC26" s="61"/>
      <c r="DD26" s="61"/>
      <c r="DE26" s="61"/>
      <c r="DF26" s="61"/>
      <c r="DG26" s="60"/>
      <c r="DH26" s="61"/>
      <c r="DI26" s="61"/>
      <c r="DJ26" s="61"/>
      <c r="DK26" s="61"/>
      <c r="DL26" s="61"/>
      <c r="DM26" s="60"/>
      <c r="DN26" s="61"/>
      <c r="DO26" s="61"/>
      <c r="DP26" s="61"/>
      <c r="DQ26" s="61"/>
      <c r="DR26" s="61"/>
      <c r="DS26" s="60"/>
      <c r="DT26" s="147"/>
    </row>
    <row r="27" spans="2:124" ht="14.25" customHeight="1" x14ac:dyDescent="0.3">
      <c r="B27" s="292">
        <f t="shared" si="9"/>
        <v>18</v>
      </c>
      <c r="C27" s="558" t="s">
        <v>1238</v>
      </c>
      <c r="D27" s="566"/>
      <c r="E27" s="309" t="s">
        <v>41</v>
      </c>
      <c r="F27" s="559">
        <v>3</v>
      </c>
      <c r="G27" s="442">
        <v>0</v>
      </c>
      <c r="H27" s="430">
        <v>13.823</v>
      </c>
      <c r="I27" s="430">
        <v>0</v>
      </c>
      <c r="J27" s="430">
        <v>0</v>
      </c>
      <c r="K27" s="560">
        <v>0</v>
      </c>
      <c r="L27" s="561">
        <f t="shared" si="1"/>
        <v>13.823</v>
      </c>
      <c r="M27" s="442">
        <v>0</v>
      </c>
      <c r="N27" s="430">
        <v>18.978999999999999</v>
      </c>
      <c r="O27" s="430">
        <v>0</v>
      </c>
      <c r="P27" s="430">
        <v>0</v>
      </c>
      <c r="Q27" s="560">
        <v>0</v>
      </c>
      <c r="R27" s="561">
        <f t="shared" si="2"/>
        <v>18.978999999999999</v>
      </c>
      <c r="S27" s="442">
        <v>0</v>
      </c>
      <c r="T27" s="430">
        <v>15.081</v>
      </c>
      <c r="U27" s="430">
        <v>0</v>
      </c>
      <c r="V27" s="430">
        <v>0</v>
      </c>
      <c r="W27" s="560">
        <v>0</v>
      </c>
      <c r="X27" s="561">
        <f t="shared" si="3"/>
        <v>15.081</v>
      </c>
      <c r="Y27" s="442">
        <v>0</v>
      </c>
      <c r="Z27" s="802">
        <v>12.71400845697613</v>
      </c>
      <c r="AA27" s="430">
        <v>0</v>
      </c>
      <c r="AB27" s="430">
        <v>0</v>
      </c>
      <c r="AC27" s="560">
        <v>0</v>
      </c>
      <c r="AD27" s="561">
        <f t="shared" si="4"/>
        <v>12.71400845697613</v>
      </c>
      <c r="AE27" s="442">
        <v>0</v>
      </c>
      <c r="AF27" s="802">
        <v>28.297162895623103</v>
      </c>
      <c r="AG27" s="430">
        <v>0</v>
      </c>
      <c r="AH27" s="430">
        <v>0</v>
      </c>
      <c r="AI27" s="560">
        <v>0</v>
      </c>
      <c r="AJ27" s="561">
        <f t="shared" si="5"/>
        <v>28.297162895623103</v>
      </c>
      <c r="AK27" s="442">
        <v>0</v>
      </c>
      <c r="AL27" s="802">
        <v>32.225667001853843</v>
      </c>
      <c r="AM27" s="430">
        <v>0</v>
      </c>
      <c r="AN27" s="430">
        <v>0</v>
      </c>
      <c r="AO27" s="560">
        <v>0</v>
      </c>
      <c r="AP27" s="561">
        <f t="shared" si="6"/>
        <v>32.225667001853843</v>
      </c>
      <c r="AQ27" s="442">
        <v>0</v>
      </c>
      <c r="AR27" s="802">
        <v>30.580175379729166</v>
      </c>
      <c r="AS27" s="430">
        <v>0</v>
      </c>
      <c r="AT27" s="430">
        <v>0</v>
      </c>
      <c r="AU27" s="560">
        <v>0</v>
      </c>
      <c r="AV27" s="561">
        <f t="shared" si="7"/>
        <v>30.580175379729166</v>
      </c>
      <c r="AW27" s="442">
        <v>0</v>
      </c>
      <c r="AX27" s="802">
        <v>17.072935361863774</v>
      </c>
      <c r="AY27" s="430">
        <v>0</v>
      </c>
      <c r="AZ27" s="430">
        <v>0</v>
      </c>
      <c r="BA27" s="560">
        <v>0</v>
      </c>
      <c r="BB27" s="561">
        <f t="shared" si="8"/>
        <v>17.072935361863774</v>
      </c>
      <c r="BC27" s="403"/>
      <c r="BD27" s="91"/>
      <c r="BE27" s="409"/>
      <c r="BF27" s="71"/>
      <c r="BG27" s="43">
        <f t="shared" si="0"/>
        <v>0</v>
      </c>
      <c r="BH27" s="547"/>
      <c r="BJ27" s="292">
        <f t="shared" si="10"/>
        <v>18</v>
      </c>
      <c r="BK27" s="558" t="s">
        <v>1238</v>
      </c>
      <c r="BL27" s="309" t="s">
        <v>41</v>
      </c>
      <c r="BM27" s="559">
        <v>3</v>
      </c>
      <c r="BN27" s="562" t="s">
        <v>1239</v>
      </c>
      <c r="BO27" s="563" t="s">
        <v>1240</v>
      </c>
      <c r="BP27" s="563" t="s">
        <v>1241</v>
      </c>
      <c r="BQ27" s="563" t="s">
        <v>1242</v>
      </c>
      <c r="BR27" s="564" t="s">
        <v>1243</v>
      </c>
      <c r="BS27" s="565" t="s">
        <v>1244</v>
      </c>
      <c r="BX27" s="61"/>
      <c r="BY27" s="61"/>
      <c r="BZ27" s="61"/>
      <c r="CA27" s="61"/>
      <c r="CB27" s="61"/>
      <c r="CC27" s="557"/>
      <c r="CD27" s="61"/>
      <c r="CE27" s="61"/>
      <c r="CF27" s="61"/>
      <c r="CG27" s="61"/>
      <c r="CH27" s="61"/>
      <c r="CI27" s="60"/>
      <c r="CJ27" s="61"/>
      <c r="CK27" s="61"/>
      <c r="CL27" s="61"/>
      <c r="CM27" s="61"/>
      <c r="CN27" s="61"/>
      <c r="CO27" s="60"/>
      <c r="CP27" s="61"/>
      <c r="CQ27" s="61"/>
      <c r="CR27" s="61"/>
      <c r="CS27" s="61"/>
      <c r="CT27" s="61"/>
      <c r="CU27" s="60"/>
      <c r="CV27" s="61"/>
      <c r="CW27" s="61"/>
      <c r="CX27" s="61"/>
      <c r="CY27" s="61"/>
      <c r="CZ27" s="61"/>
      <c r="DA27" s="60"/>
      <c r="DB27" s="61"/>
      <c r="DC27" s="61"/>
      <c r="DD27" s="61"/>
      <c r="DE27" s="61"/>
      <c r="DF27" s="61"/>
      <c r="DG27" s="60"/>
      <c r="DH27" s="61"/>
      <c r="DI27" s="61"/>
      <c r="DJ27" s="61"/>
      <c r="DK27" s="61"/>
      <c r="DL27" s="61"/>
      <c r="DM27" s="60"/>
      <c r="DN27" s="61"/>
      <c r="DO27" s="61"/>
      <c r="DP27" s="61"/>
      <c r="DQ27" s="61"/>
      <c r="DR27" s="61"/>
      <c r="DS27" s="60"/>
    </row>
    <row r="28" spans="2:124" ht="14.25" customHeight="1" x14ac:dyDescent="0.3">
      <c r="B28" s="292">
        <f t="shared" si="9"/>
        <v>19</v>
      </c>
      <c r="C28" s="558" t="s">
        <v>1245</v>
      </c>
      <c r="D28" s="566"/>
      <c r="E28" s="309" t="s">
        <v>41</v>
      </c>
      <c r="F28" s="559">
        <v>3</v>
      </c>
      <c r="G28" s="442">
        <v>0</v>
      </c>
      <c r="H28" s="430">
        <v>27.995000000000001</v>
      </c>
      <c r="I28" s="430">
        <v>0</v>
      </c>
      <c r="J28" s="430">
        <v>0</v>
      </c>
      <c r="K28" s="560">
        <v>0</v>
      </c>
      <c r="L28" s="561">
        <f t="shared" si="1"/>
        <v>27.995000000000001</v>
      </c>
      <c r="M28" s="442">
        <v>0</v>
      </c>
      <c r="N28" s="430">
        <v>38.487000000000002</v>
      </c>
      <c r="O28" s="430">
        <v>0</v>
      </c>
      <c r="P28" s="430">
        <v>0</v>
      </c>
      <c r="Q28" s="560">
        <v>0</v>
      </c>
      <c r="R28" s="561">
        <f t="shared" si="2"/>
        <v>38.487000000000002</v>
      </c>
      <c r="S28" s="442">
        <v>0</v>
      </c>
      <c r="T28" s="430">
        <v>30.582000000000001</v>
      </c>
      <c r="U28" s="430">
        <v>0</v>
      </c>
      <c r="V28" s="430">
        <v>0</v>
      </c>
      <c r="W28" s="560">
        <v>0</v>
      </c>
      <c r="X28" s="561">
        <f t="shared" si="3"/>
        <v>30.582000000000001</v>
      </c>
      <c r="Y28" s="442">
        <v>0</v>
      </c>
      <c r="Z28" s="802">
        <v>13.723006838952802</v>
      </c>
      <c r="AA28" s="430">
        <v>0</v>
      </c>
      <c r="AB28" s="430">
        <v>0</v>
      </c>
      <c r="AC28" s="560">
        <v>0</v>
      </c>
      <c r="AD28" s="561">
        <f t="shared" si="4"/>
        <v>13.723006838952802</v>
      </c>
      <c r="AE28" s="442">
        <v>0</v>
      </c>
      <c r="AF28" s="802">
        <v>26.27406528232477</v>
      </c>
      <c r="AG28" s="430">
        <v>0</v>
      </c>
      <c r="AH28" s="430">
        <v>0</v>
      </c>
      <c r="AI28" s="560">
        <v>0</v>
      </c>
      <c r="AJ28" s="561">
        <f t="shared" si="5"/>
        <v>26.27406528232477</v>
      </c>
      <c r="AK28" s="442">
        <v>0</v>
      </c>
      <c r="AL28" s="802">
        <v>29.563392467519641</v>
      </c>
      <c r="AM28" s="430">
        <v>0</v>
      </c>
      <c r="AN28" s="430">
        <v>0</v>
      </c>
      <c r="AO28" s="560">
        <v>0</v>
      </c>
      <c r="AP28" s="561">
        <f t="shared" si="6"/>
        <v>29.563392467519641</v>
      </c>
      <c r="AQ28" s="442">
        <v>0</v>
      </c>
      <c r="AR28" s="802">
        <v>30.249313733686179</v>
      </c>
      <c r="AS28" s="430">
        <v>0</v>
      </c>
      <c r="AT28" s="430">
        <v>0</v>
      </c>
      <c r="AU28" s="560">
        <v>0</v>
      </c>
      <c r="AV28" s="561">
        <f t="shared" si="7"/>
        <v>30.249313733686179</v>
      </c>
      <c r="AW28" s="442">
        <v>0</v>
      </c>
      <c r="AX28" s="802">
        <v>18.294951318984388</v>
      </c>
      <c r="AY28" s="430">
        <v>0</v>
      </c>
      <c r="AZ28" s="430">
        <v>0</v>
      </c>
      <c r="BA28" s="560">
        <v>0</v>
      </c>
      <c r="BB28" s="561">
        <f t="shared" si="8"/>
        <v>18.294951318984388</v>
      </c>
      <c r="BC28" s="403"/>
      <c r="BD28" s="91"/>
      <c r="BE28" s="409"/>
      <c r="BF28" s="71"/>
      <c r="BG28" s="43">
        <f t="shared" si="0"/>
        <v>0</v>
      </c>
      <c r="BH28" s="547"/>
      <c r="BJ28" s="292">
        <f t="shared" si="10"/>
        <v>19</v>
      </c>
      <c r="BK28" s="558" t="s">
        <v>1245</v>
      </c>
      <c r="BL28" s="309" t="s">
        <v>41</v>
      </c>
      <c r="BM28" s="559">
        <v>3</v>
      </c>
      <c r="BN28" s="562" t="s">
        <v>1246</v>
      </c>
      <c r="BO28" s="563" t="s">
        <v>1247</v>
      </c>
      <c r="BP28" s="563" t="s">
        <v>1248</v>
      </c>
      <c r="BQ28" s="563" t="s">
        <v>1249</v>
      </c>
      <c r="BR28" s="564" t="s">
        <v>1250</v>
      </c>
      <c r="BS28" s="565" t="s">
        <v>1251</v>
      </c>
      <c r="BX28" s="61"/>
      <c r="BY28" s="61"/>
      <c r="BZ28" s="61"/>
      <c r="CA28" s="61"/>
      <c r="CB28" s="61"/>
      <c r="CC28" s="557"/>
      <c r="CD28" s="61"/>
      <c r="CE28" s="61"/>
      <c r="CF28" s="61"/>
      <c r="CG28" s="61"/>
      <c r="CH28" s="61"/>
      <c r="CI28" s="60"/>
      <c r="CJ28" s="61"/>
      <c r="CK28" s="61"/>
      <c r="CL28" s="61"/>
      <c r="CM28" s="61"/>
      <c r="CN28" s="61"/>
      <c r="CO28" s="60"/>
      <c r="CP28" s="61"/>
      <c r="CQ28" s="61"/>
      <c r="CR28" s="61"/>
      <c r="CS28" s="61"/>
      <c r="CT28" s="61"/>
      <c r="CU28" s="60"/>
      <c r="CV28" s="61"/>
      <c r="CW28" s="61"/>
      <c r="CX28" s="61"/>
      <c r="CY28" s="61"/>
      <c r="CZ28" s="61"/>
      <c r="DA28" s="60"/>
      <c r="DB28" s="61"/>
      <c r="DC28" s="61"/>
      <c r="DD28" s="61"/>
      <c r="DE28" s="61"/>
      <c r="DF28" s="61"/>
      <c r="DG28" s="60"/>
      <c r="DH28" s="61"/>
      <c r="DI28" s="61"/>
      <c r="DJ28" s="61"/>
      <c r="DK28" s="61"/>
      <c r="DL28" s="61"/>
      <c r="DM28" s="60"/>
      <c r="DN28" s="61"/>
      <c r="DO28" s="61"/>
      <c r="DP28" s="61"/>
      <c r="DQ28" s="61"/>
      <c r="DR28" s="61"/>
      <c r="DS28" s="60"/>
    </row>
    <row r="29" spans="2:124" ht="14.25" customHeight="1" x14ac:dyDescent="0.3">
      <c r="B29" s="292">
        <f t="shared" si="9"/>
        <v>20</v>
      </c>
      <c r="C29" s="558" t="s">
        <v>1252</v>
      </c>
      <c r="D29" s="566"/>
      <c r="E29" s="309" t="s">
        <v>41</v>
      </c>
      <c r="F29" s="559">
        <v>3</v>
      </c>
      <c r="G29" s="442">
        <v>0</v>
      </c>
      <c r="H29" s="430">
        <v>7.8769999999999998</v>
      </c>
      <c r="I29" s="430">
        <v>0</v>
      </c>
      <c r="J29" s="430">
        <v>0</v>
      </c>
      <c r="K29" s="560">
        <v>0</v>
      </c>
      <c r="L29" s="561">
        <f t="shared" si="1"/>
        <v>7.8769999999999998</v>
      </c>
      <c r="M29" s="442">
        <v>0</v>
      </c>
      <c r="N29" s="430">
        <v>10.815</v>
      </c>
      <c r="O29" s="430">
        <v>0</v>
      </c>
      <c r="P29" s="430">
        <v>0</v>
      </c>
      <c r="Q29" s="560">
        <v>0</v>
      </c>
      <c r="R29" s="561">
        <f t="shared" si="2"/>
        <v>10.815</v>
      </c>
      <c r="S29" s="442">
        <v>0</v>
      </c>
      <c r="T29" s="430">
        <v>8.5939999999999994</v>
      </c>
      <c r="U29" s="430">
        <v>0</v>
      </c>
      <c r="V29" s="430">
        <v>0</v>
      </c>
      <c r="W29" s="560">
        <v>0</v>
      </c>
      <c r="X29" s="561">
        <f t="shared" si="3"/>
        <v>8.5939999999999994</v>
      </c>
      <c r="Y29" s="442">
        <v>0</v>
      </c>
      <c r="Z29" s="802">
        <v>6.3851791831090665</v>
      </c>
      <c r="AA29" s="430">
        <v>0</v>
      </c>
      <c r="AB29" s="430">
        <v>0</v>
      </c>
      <c r="AC29" s="560">
        <v>0</v>
      </c>
      <c r="AD29" s="561">
        <f t="shared" si="4"/>
        <v>6.3851791831090665</v>
      </c>
      <c r="AE29" s="442">
        <v>0</v>
      </c>
      <c r="AF29" s="802">
        <v>10.482756579838068</v>
      </c>
      <c r="AG29" s="430">
        <v>0</v>
      </c>
      <c r="AH29" s="430">
        <v>0</v>
      </c>
      <c r="AI29" s="560">
        <v>0</v>
      </c>
      <c r="AJ29" s="561">
        <f t="shared" si="5"/>
        <v>10.482756579838068</v>
      </c>
      <c r="AK29" s="442">
        <v>0</v>
      </c>
      <c r="AL29" s="802">
        <v>13.324268460131071</v>
      </c>
      <c r="AM29" s="430">
        <v>0</v>
      </c>
      <c r="AN29" s="430">
        <v>0</v>
      </c>
      <c r="AO29" s="560">
        <v>0</v>
      </c>
      <c r="AP29" s="561">
        <f t="shared" si="6"/>
        <v>13.324268460131071</v>
      </c>
      <c r="AQ29" s="442">
        <v>0</v>
      </c>
      <c r="AR29" s="802">
        <v>14.360551763887802</v>
      </c>
      <c r="AS29" s="430">
        <v>0</v>
      </c>
      <c r="AT29" s="430">
        <v>0</v>
      </c>
      <c r="AU29" s="560">
        <v>0</v>
      </c>
      <c r="AV29" s="561">
        <f t="shared" si="7"/>
        <v>14.360551763887802</v>
      </c>
      <c r="AW29" s="442">
        <v>0</v>
      </c>
      <c r="AX29" s="802">
        <v>9.3208733261118688</v>
      </c>
      <c r="AY29" s="430">
        <v>0</v>
      </c>
      <c r="AZ29" s="430">
        <v>0</v>
      </c>
      <c r="BA29" s="560">
        <v>0</v>
      </c>
      <c r="BB29" s="561">
        <f t="shared" si="8"/>
        <v>9.3208733261118688</v>
      </c>
      <c r="BC29" s="403"/>
      <c r="BD29" s="91"/>
      <c r="BE29" s="409"/>
      <c r="BF29" s="71"/>
      <c r="BG29" s="43">
        <f t="shared" si="0"/>
        <v>0</v>
      </c>
      <c r="BH29" s="547"/>
      <c r="BJ29" s="292">
        <f t="shared" si="10"/>
        <v>20</v>
      </c>
      <c r="BK29" s="558" t="s">
        <v>1252</v>
      </c>
      <c r="BL29" s="309" t="s">
        <v>41</v>
      </c>
      <c r="BM29" s="559">
        <v>3</v>
      </c>
      <c r="BN29" s="562" t="s">
        <v>1253</v>
      </c>
      <c r="BO29" s="563" t="s">
        <v>1254</v>
      </c>
      <c r="BP29" s="563" t="s">
        <v>1255</v>
      </c>
      <c r="BQ29" s="563" t="s">
        <v>1256</v>
      </c>
      <c r="BR29" s="564" t="s">
        <v>1257</v>
      </c>
      <c r="BS29" s="565" t="s">
        <v>1258</v>
      </c>
      <c r="BX29" s="61"/>
      <c r="BY29" s="61"/>
      <c r="BZ29" s="61"/>
      <c r="CA29" s="61"/>
      <c r="CB29" s="61"/>
      <c r="CC29" s="557"/>
      <c r="CD29" s="61"/>
      <c r="CE29" s="61"/>
      <c r="CF29" s="61"/>
      <c r="CG29" s="61"/>
      <c r="CH29" s="61"/>
      <c r="CI29" s="60"/>
      <c r="CJ29" s="61"/>
      <c r="CK29" s="61"/>
      <c r="CL29" s="61"/>
      <c r="CM29" s="61"/>
      <c r="CN29" s="61"/>
      <c r="CO29" s="60"/>
      <c r="CP29" s="61"/>
      <c r="CQ29" s="61"/>
      <c r="CR29" s="61"/>
      <c r="CS29" s="61"/>
      <c r="CT29" s="61"/>
      <c r="CU29" s="60"/>
      <c r="CV29" s="61"/>
      <c r="CW29" s="61"/>
      <c r="CX29" s="61"/>
      <c r="CY29" s="61"/>
      <c r="CZ29" s="61"/>
      <c r="DA29" s="60"/>
      <c r="DB29" s="61"/>
      <c r="DC29" s="61"/>
      <c r="DD29" s="61"/>
      <c r="DE29" s="61"/>
      <c r="DF29" s="61"/>
      <c r="DG29" s="60"/>
      <c r="DH29" s="61"/>
      <c r="DI29" s="61"/>
      <c r="DJ29" s="61"/>
      <c r="DK29" s="61"/>
      <c r="DL29" s="61"/>
      <c r="DM29" s="60"/>
      <c r="DN29" s="61"/>
      <c r="DO29" s="61"/>
      <c r="DP29" s="61"/>
      <c r="DQ29" s="61"/>
      <c r="DR29" s="61"/>
      <c r="DS29" s="60"/>
    </row>
    <row r="30" spans="2:124" ht="14.25" customHeight="1" x14ac:dyDescent="0.3">
      <c r="B30" s="292">
        <f t="shared" si="9"/>
        <v>21</v>
      </c>
      <c r="C30" s="558" t="s">
        <v>1259</v>
      </c>
      <c r="D30" s="566"/>
      <c r="E30" s="309" t="s">
        <v>41</v>
      </c>
      <c r="F30" s="559">
        <v>3</v>
      </c>
      <c r="G30" s="442">
        <v>0</v>
      </c>
      <c r="H30" s="430">
        <v>0</v>
      </c>
      <c r="I30" s="430">
        <v>0</v>
      </c>
      <c r="J30" s="430">
        <v>0</v>
      </c>
      <c r="K30" s="560">
        <v>0</v>
      </c>
      <c r="L30" s="561">
        <f t="shared" si="1"/>
        <v>0</v>
      </c>
      <c r="M30" s="442">
        <v>0</v>
      </c>
      <c r="N30" s="430">
        <v>0</v>
      </c>
      <c r="O30" s="430">
        <v>0</v>
      </c>
      <c r="P30" s="430">
        <v>0</v>
      </c>
      <c r="Q30" s="560">
        <v>0</v>
      </c>
      <c r="R30" s="561">
        <f t="shared" si="2"/>
        <v>0</v>
      </c>
      <c r="S30" s="442">
        <v>0</v>
      </c>
      <c r="T30" s="430">
        <v>0</v>
      </c>
      <c r="U30" s="430">
        <v>0</v>
      </c>
      <c r="V30" s="430">
        <v>0</v>
      </c>
      <c r="W30" s="560">
        <v>0</v>
      </c>
      <c r="X30" s="561">
        <f t="shared" si="3"/>
        <v>0</v>
      </c>
      <c r="Y30" s="442">
        <v>0</v>
      </c>
      <c r="Z30" s="802">
        <v>0</v>
      </c>
      <c r="AA30" s="430">
        <v>0</v>
      </c>
      <c r="AB30" s="430">
        <v>0</v>
      </c>
      <c r="AC30" s="560">
        <v>0</v>
      </c>
      <c r="AD30" s="561">
        <f t="shared" si="4"/>
        <v>0</v>
      </c>
      <c r="AE30" s="442">
        <v>0</v>
      </c>
      <c r="AF30" s="802">
        <v>0</v>
      </c>
      <c r="AG30" s="430">
        <v>0</v>
      </c>
      <c r="AH30" s="430">
        <v>0</v>
      </c>
      <c r="AI30" s="560">
        <v>0</v>
      </c>
      <c r="AJ30" s="561">
        <f t="shared" si="5"/>
        <v>0</v>
      </c>
      <c r="AK30" s="442">
        <v>0</v>
      </c>
      <c r="AL30" s="802">
        <v>0</v>
      </c>
      <c r="AM30" s="430">
        <v>0</v>
      </c>
      <c r="AN30" s="430">
        <v>0</v>
      </c>
      <c r="AO30" s="560">
        <v>0</v>
      </c>
      <c r="AP30" s="561">
        <f t="shared" si="6"/>
        <v>0</v>
      </c>
      <c r="AQ30" s="442">
        <v>0</v>
      </c>
      <c r="AR30" s="802">
        <v>0</v>
      </c>
      <c r="AS30" s="430">
        <v>0</v>
      </c>
      <c r="AT30" s="430">
        <v>0</v>
      </c>
      <c r="AU30" s="560">
        <v>0</v>
      </c>
      <c r="AV30" s="561">
        <f t="shared" si="7"/>
        <v>0</v>
      </c>
      <c r="AW30" s="442">
        <v>0</v>
      </c>
      <c r="AX30" s="802">
        <v>0</v>
      </c>
      <c r="AY30" s="430">
        <v>0</v>
      </c>
      <c r="AZ30" s="430">
        <v>0</v>
      </c>
      <c r="BA30" s="560">
        <v>0</v>
      </c>
      <c r="BB30" s="561">
        <f t="shared" si="8"/>
        <v>0</v>
      </c>
      <c r="BC30" s="403"/>
      <c r="BD30" s="91"/>
      <c r="BE30" s="409"/>
      <c r="BF30" s="71"/>
      <c r="BG30" s="43">
        <f t="shared" si="0"/>
        <v>0</v>
      </c>
      <c r="BH30" s="547"/>
      <c r="BJ30" s="292">
        <f t="shared" si="10"/>
        <v>21</v>
      </c>
      <c r="BK30" s="558" t="s">
        <v>1259</v>
      </c>
      <c r="BL30" s="309" t="s">
        <v>41</v>
      </c>
      <c r="BM30" s="559">
        <v>3</v>
      </c>
      <c r="BN30" s="562" t="s">
        <v>1260</v>
      </c>
      <c r="BO30" s="563" t="s">
        <v>1261</v>
      </c>
      <c r="BP30" s="563" t="s">
        <v>1262</v>
      </c>
      <c r="BQ30" s="563" t="s">
        <v>1263</v>
      </c>
      <c r="BR30" s="564" t="s">
        <v>1264</v>
      </c>
      <c r="BS30" s="565" t="s">
        <v>1265</v>
      </c>
      <c r="BX30" s="61"/>
      <c r="BY30" s="61"/>
      <c r="BZ30" s="61"/>
      <c r="CA30" s="61"/>
      <c r="CB30" s="61"/>
      <c r="CC30" s="557"/>
      <c r="CD30" s="61"/>
      <c r="CE30" s="61"/>
      <c r="CF30" s="61"/>
      <c r="CG30" s="61"/>
      <c r="CH30" s="61"/>
      <c r="CI30" s="60"/>
      <c r="CJ30" s="61"/>
      <c r="CK30" s="61"/>
      <c r="CL30" s="61"/>
      <c r="CM30" s="61"/>
      <c r="CN30" s="61"/>
      <c r="CO30" s="60"/>
      <c r="CP30" s="61"/>
      <c r="CQ30" s="61"/>
      <c r="CR30" s="61"/>
      <c r="CS30" s="61"/>
      <c r="CT30" s="61"/>
      <c r="CU30" s="60"/>
      <c r="CV30" s="61"/>
      <c r="CW30" s="61"/>
      <c r="CX30" s="61"/>
      <c r="CY30" s="61"/>
      <c r="CZ30" s="61"/>
      <c r="DA30" s="60"/>
      <c r="DB30" s="61"/>
      <c r="DC30" s="61"/>
      <c r="DD30" s="61"/>
      <c r="DE30" s="61"/>
      <c r="DF30" s="61"/>
      <c r="DG30" s="60"/>
      <c r="DH30" s="61"/>
      <c r="DI30" s="61"/>
      <c r="DJ30" s="61"/>
      <c r="DK30" s="61"/>
      <c r="DL30" s="61"/>
      <c r="DM30" s="60"/>
      <c r="DN30" s="61"/>
      <c r="DO30" s="61"/>
      <c r="DP30" s="61"/>
      <c r="DQ30" s="61"/>
      <c r="DR30" s="61"/>
      <c r="DS30" s="60"/>
    </row>
    <row r="31" spans="2:124" ht="14.25" customHeight="1" x14ac:dyDescent="0.3">
      <c r="B31" s="292">
        <f t="shared" si="9"/>
        <v>22</v>
      </c>
      <c r="C31" s="558" t="s">
        <v>1266</v>
      </c>
      <c r="D31" s="566"/>
      <c r="E31" s="309" t="s">
        <v>41</v>
      </c>
      <c r="F31" s="559">
        <v>3</v>
      </c>
      <c r="G31" s="442">
        <v>0</v>
      </c>
      <c r="H31" s="430">
        <v>0</v>
      </c>
      <c r="I31" s="430">
        <v>0</v>
      </c>
      <c r="J31" s="430">
        <v>0</v>
      </c>
      <c r="K31" s="560">
        <v>0</v>
      </c>
      <c r="L31" s="561">
        <f t="shared" si="1"/>
        <v>0</v>
      </c>
      <c r="M31" s="442">
        <v>0</v>
      </c>
      <c r="N31" s="430">
        <v>0</v>
      </c>
      <c r="O31" s="430">
        <v>0</v>
      </c>
      <c r="P31" s="430">
        <v>0</v>
      </c>
      <c r="Q31" s="560">
        <v>0</v>
      </c>
      <c r="R31" s="561">
        <f t="shared" si="2"/>
        <v>0</v>
      </c>
      <c r="S31" s="442">
        <v>0</v>
      </c>
      <c r="T31" s="430">
        <v>0</v>
      </c>
      <c r="U31" s="430">
        <v>0</v>
      </c>
      <c r="V31" s="430">
        <v>0</v>
      </c>
      <c r="W31" s="560">
        <v>0</v>
      </c>
      <c r="X31" s="561">
        <f t="shared" si="3"/>
        <v>0</v>
      </c>
      <c r="Y31" s="442">
        <v>0</v>
      </c>
      <c r="Z31" s="802">
        <v>1.8128810987623276</v>
      </c>
      <c r="AA31" s="430">
        <v>0</v>
      </c>
      <c r="AB31" s="430">
        <v>0</v>
      </c>
      <c r="AC31" s="560">
        <v>0</v>
      </c>
      <c r="AD31" s="561">
        <f t="shared" si="4"/>
        <v>1.8128810987623276</v>
      </c>
      <c r="AE31" s="442">
        <v>0</v>
      </c>
      <c r="AF31" s="802">
        <v>1.8128810987623276</v>
      </c>
      <c r="AG31" s="430">
        <v>0</v>
      </c>
      <c r="AH31" s="430">
        <v>0</v>
      </c>
      <c r="AI31" s="560">
        <v>0</v>
      </c>
      <c r="AJ31" s="561">
        <f t="shared" si="5"/>
        <v>1.8128810987623276</v>
      </c>
      <c r="AK31" s="442">
        <v>0</v>
      </c>
      <c r="AL31" s="802">
        <v>5.4386432962869824</v>
      </c>
      <c r="AM31" s="430">
        <v>0</v>
      </c>
      <c r="AN31" s="430">
        <v>0</v>
      </c>
      <c r="AO31" s="560">
        <v>0</v>
      </c>
      <c r="AP31" s="561">
        <f t="shared" si="6"/>
        <v>5.4386432962869824</v>
      </c>
      <c r="AQ31" s="442">
        <v>0</v>
      </c>
      <c r="AR31" s="802">
        <v>5.4386432962869824</v>
      </c>
      <c r="AS31" s="430">
        <v>0</v>
      </c>
      <c r="AT31" s="430">
        <v>0</v>
      </c>
      <c r="AU31" s="560">
        <v>0</v>
      </c>
      <c r="AV31" s="561">
        <f t="shared" si="7"/>
        <v>5.4386432962869824</v>
      </c>
      <c r="AW31" s="442">
        <v>0</v>
      </c>
      <c r="AX31" s="802">
        <v>3.6257621975246552</v>
      </c>
      <c r="AY31" s="430">
        <v>0</v>
      </c>
      <c r="AZ31" s="430">
        <v>0</v>
      </c>
      <c r="BA31" s="560">
        <v>0</v>
      </c>
      <c r="BB31" s="561">
        <f t="shared" si="8"/>
        <v>3.6257621975246552</v>
      </c>
      <c r="BC31" s="403"/>
      <c r="BD31" s="91"/>
      <c r="BE31" s="409"/>
      <c r="BF31" s="71"/>
      <c r="BG31" s="43">
        <f t="shared" si="0"/>
        <v>0</v>
      </c>
      <c r="BH31" s="547"/>
      <c r="BJ31" s="292">
        <f t="shared" si="10"/>
        <v>22</v>
      </c>
      <c r="BK31" s="558" t="s">
        <v>1266</v>
      </c>
      <c r="BL31" s="309" t="s">
        <v>41</v>
      </c>
      <c r="BM31" s="559">
        <v>3</v>
      </c>
      <c r="BN31" s="562" t="s">
        <v>1267</v>
      </c>
      <c r="BO31" s="563" t="s">
        <v>1268</v>
      </c>
      <c r="BP31" s="563" t="s">
        <v>1269</v>
      </c>
      <c r="BQ31" s="563" t="s">
        <v>1270</v>
      </c>
      <c r="BR31" s="564" t="s">
        <v>1271</v>
      </c>
      <c r="BS31" s="565" t="s">
        <v>1272</v>
      </c>
      <c r="BX31" s="61"/>
      <c r="BY31" s="61"/>
      <c r="BZ31" s="61"/>
      <c r="CA31" s="61"/>
      <c r="CB31" s="61"/>
      <c r="CC31" s="557"/>
      <c r="CD31" s="61"/>
      <c r="CE31" s="61"/>
      <c r="CF31" s="61"/>
      <c r="CG31" s="61"/>
      <c r="CH31" s="61"/>
      <c r="CI31" s="60"/>
      <c r="CJ31" s="61"/>
      <c r="CK31" s="61"/>
      <c r="CL31" s="61"/>
      <c r="CM31" s="61"/>
      <c r="CN31" s="61"/>
      <c r="CO31" s="60"/>
      <c r="CP31" s="61"/>
      <c r="CQ31" s="61"/>
      <c r="CR31" s="61"/>
      <c r="CS31" s="61"/>
      <c r="CT31" s="61"/>
      <c r="CU31" s="60"/>
      <c r="CV31" s="61"/>
      <c r="CW31" s="61"/>
      <c r="CX31" s="61"/>
      <c r="CY31" s="61"/>
      <c r="CZ31" s="61"/>
      <c r="DA31" s="60"/>
      <c r="DB31" s="61"/>
      <c r="DC31" s="61"/>
      <c r="DD31" s="61"/>
      <c r="DE31" s="61"/>
      <c r="DF31" s="61"/>
      <c r="DG31" s="60"/>
      <c r="DH31" s="61"/>
      <c r="DI31" s="61"/>
      <c r="DJ31" s="61"/>
      <c r="DK31" s="61"/>
      <c r="DL31" s="61"/>
      <c r="DM31" s="60"/>
      <c r="DN31" s="61"/>
      <c r="DO31" s="61"/>
      <c r="DP31" s="61"/>
      <c r="DQ31" s="61"/>
      <c r="DR31" s="61"/>
      <c r="DS31" s="60"/>
      <c r="DT31" s="147"/>
    </row>
    <row r="32" spans="2:124" ht="14.25" customHeight="1" x14ac:dyDescent="0.3">
      <c r="B32" s="292">
        <f t="shared" si="9"/>
        <v>23</v>
      </c>
      <c r="C32" s="558" t="s">
        <v>1273</v>
      </c>
      <c r="D32" s="566"/>
      <c r="E32" s="309" t="s">
        <v>41</v>
      </c>
      <c r="F32" s="559">
        <v>3</v>
      </c>
      <c r="G32" s="442">
        <v>0</v>
      </c>
      <c r="H32" s="430">
        <v>6.0000000000000001E-3</v>
      </c>
      <c r="I32" s="430">
        <v>0</v>
      </c>
      <c r="J32" s="430">
        <v>0</v>
      </c>
      <c r="K32" s="560">
        <v>0</v>
      </c>
      <c r="L32" s="561">
        <f t="shared" si="1"/>
        <v>6.0000000000000001E-3</v>
      </c>
      <c r="M32" s="442">
        <v>0</v>
      </c>
      <c r="N32" s="430">
        <v>0</v>
      </c>
      <c r="O32" s="430">
        <v>0</v>
      </c>
      <c r="P32" s="430">
        <v>0</v>
      </c>
      <c r="Q32" s="560">
        <v>0</v>
      </c>
      <c r="R32" s="561">
        <f t="shared" si="2"/>
        <v>0</v>
      </c>
      <c r="S32" s="442">
        <v>0</v>
      </c>
      <c r="T32" s="430">
        <v>0</v>
      </c>
      <c r="U32" s="430">
        <v>0</v>
      </c>
      <c r="V32" s="430">
        <v>0</v>
      </c>
      <c r="W32" s="560">
        <v>0</v>
      </c>
      <c r="X32" s="561">
        <f t="shared" si="3"/>
        <v>0</v>
      </c>
      <c r="Y32" s="442">
        <v>0</v>
      </c>
      <c r="Z32" s="430">
        <v>0</v>
      </c>
      <c r="AA32" s="430">
        <v>0</v>
      </c>
      <c r="AB32" s="430">
        <v>0</v>
      </c>
      <c r="AC32" s="560">
        <v>0</v>
      </c>
      <c r="AD32" s="561">
        <f t="shared" si="4"/>
        <v>0</v>
      </c>
      <c r="AE32" s="442">
        <v>0</v>
      </c>
      <c r="AF32" s="430">
        <v>0</v>
      </c>
      <c r="AG32" s="430">
        <v>0</v>
      </c>
      <c r="AH32" s="430">
        <v>0</v>
      </c>
      <c r="AI32" s="560">
        <v>0</v>
      </c>
      <c r="AJ32" s="561">
        <f t="shared" si="5"/>
        <v>0</v>
      </c>
      <c r="AK32" s="442">
        <v>0</v>
      </c>
      <c r="AL32" s="430">
        <v>0</v>
      </c>
      <c r="AM32" s="430">
        <v>0</v>
      </c>
      <c r="AN32" s="430">
        <v>0</v>
      </c>
      <c r="AO32" s="560">
        <v>0</v>
      </c>
      <c r="AP32" s="561">
        <f t="shared" si="6"/>
        <v>0</v>
      </c>
      <c r="AQ32" s="442">
        <v>0</v>
      </c>
      <c r="AR32" s="430">
        <v>0</v>
      </c>
      <c r="AS32" s="430">
        <v>0</v>
      </c>
      <c r="AT32" s="430">
        <v>0</v>
      </c>
      <c r="AU32" s="560">
        <v>0</v>
      </c>
      <c r="AV32" s="561">
        <f t="shared" si="7"/>
        <v>0</v>
      </c>
      <c r="AW32" s="442">
        <v>0</v>
      </c>
      <c r="AX32" s="430">
        <v>0</v>
      </c>
      <c r="AY32" s="430">
        <v>0</v>
      </c>
      <c r="AZ32" s="430">
        <v>0</v>
      </c>
      <c r="BA32" s="560">
        <v>0</v>
      </c>
      <c r="BB32" s="561">
        <f t="shared" si="8"/>
        <v>0</v>
      </c>
      <c r="BC32" s="403"/>
      <c r="BD32" s="91"/>
      <c r="BE32" s="409"/>
      <c r="BF32" s="71"/>
      <c r="BG32" s="43">
        <f t="shared" si="0"/>
        <v>0</v>
      </c>
      <c r="BH32" s="547"/>
      <c r="BJ32" s="292">
        <f t="shared" si="10"/>
        <v>23</v>
      </c>
      <c r="BK32" s="558" t="s">
        <v>1273</v>
      </c>
      <c r="BL32" s="309" t="s">
        <v>41</v>
      </c>
      <c r="BM32" s="559">
        <v>3</v>
      </c>
      <c r="BN32" s="562" t="s">
        <v>1274</v>
      </c>
      <c r="BO32" s="563" t="s">
        <v>1275</v>
      </c>
      <c r="BP32" s="563" t="s">
        <v>1276</v>
      </c>
      <c r="BQ32" s="563" t="s">
        <v>1277</v>
      </c>
      <c r="BR32" s="564" t="s">
        <v>1278</v>
      </c>
      <c r="BS32" s="565" t="s">
        <v>1279</v>
      </c>
      <c r="BX32" s="61"/>
      <c r="BY32" s="61"/>
      <c r="BZ32" s="61"/>
      <c r="CA32" s="61"/>
      <c r="CB32" s="61"/>
      <c r="CC32" s="557"/>
      <c r="CD32" s="61"/>
      <c r="CE32" s="61"/>
      <c r="CF32" s="61"/>
      <c r="CG32" s="61"/>
      <c r="CH32" s="61"/>
      <c r="CI32" s="60"/>
      <c r="CJ32" s="61"/>
      <c r="CK32" s="61"/>
      <c r="CL32" s="61"/>
      <c r="CM32" s="61"/>
      <c r="CN32" s="61"/>
      <c r="CO32" s="60"/>
      <c r="CP32" s="61"/>
      <c r="CQ32" s="61"/>
      <c r="CR32" s="61"/>
      <c r="CS32" s="61"/>
      <c r="CT32" s="61"/>
      <c r="CU32" s="60"/>
      <c r="CV32" s="61"/>
      <c r="CW32" s="61"/>
      <c r="CX32" s="61"/>
      <c r="CY32" s="61"/>
      <c r="CZ32" s="61"/>
      <c r="DA32" s="60"/>
      <c r="DB32" s="61"/>
      <c r="DC32" s="61"/>
      <c r="DD32" s="61"/>
      <c r="DE32" s="61"/>
      <c r="DF32" s="61"/>
      <c r="DG32" s="60"/>
      <c r="DH32" s="61"/>
      <c r="DI32" s="61"/>
      <c r="DJ32" s="61"/>
      <c r="DK32" s="61"/>
      <c r="DL32" s="61"/>
      <c r="DM32" s="60"/>
      <c r="DN32" s="61"/>
      <c r="DO32" s="61"/>
      <c r="DP32" s="61"/>
      <c r="DQ32" s="61"/>
      <c r="DR32" s="61"/>
      <c r="DS32" s="60"/>
    </row>
    <row r="33" spans="2:124" ht="14.25" customHeight="1" x14ac:dyDescent="0.3">
      <c r="B33" s="292">
        <f t="shared" si="9"/>
        <v>24</v>
      </c>
      <c r="C33" s="558" t="s">
        <v>1280</v>
      </c>
      <c r="D33" s="566"/>
      <c r="E33" s="309" t="s">
        <v>41</v>
      </c>
      <c r="F33" s="559">
        <v>3</v>
      </c>
      <c r="G33" s="442">
        <v>0</v>
      </c>
      <c r="H33" s="430">
        <v>0.90100000000000002</v>
      </c>
      <c r="I33" s="430">
        <v>0</v>
      </c>
      <c r="J33" s="430">
        <v>0</v>
      </c>
      <c r="K33" s="560">
        <v>0</v>
      </c>
      <c r="L33" s="561">
        <f t="shared" si="1"/>
        <v>0.90100000000000002</v>
      </c>
      <c r="M33" s="442">
        <v>0</v>
      </c>
      <c r="N33" s="430">
        <v>0.879</v>
      </c>
      <c r="O33" s="430">
        <v>0</v>
      </c>
      <c r="P33" s="430">
        <v>0</v>
      </c>
      <c r="Q33" s="560">
        <v>0</v>
      </c>
      <c r="R33" s="561">
        <f t="shared" si="2"/>
        <v>0.879</v>
      </c>
      <c r="S33" s="442">
        <v>0</v>
      </c>
      <c r="T33" s="430">
        <v>8.6999999999999994E-2</v>
      </c>
      <c r="U33" s="430">
        <v>0</v>
      </c>
      <c r="V33" s="430">
        <v>0</v>
      </c>
      <c r="W33" s="560">
        <v>0</v>
      </c>
      <c r="X33" s="561">
        <f t="shared" si="3"/>
        <v>8.6999999999999994E-2</v>
      </c>
      <c r="Y33" s="442">
        <v>0</v>
      </c>
      <c r="Z33" s="430">
        <v>0</v>
      </c>
      <c r="AA33" s="430">
        <v>0</v>
      </c>
      <c r="AB33" s="430">
        <v>0</v>
      </c>
      <c r="AC33" s="560">
        <v>0</v>
      </c>
      <c r="AD33" s="561">
        <f t="shared" si="4"/>
        <v>0</v>
      </c>
      <c r="AE33" s="442">
        <v>0</v>
      </c>
      <c r="AF33" s="430">
        <v>0</v>
      </c>
      <c r="AG33" s="430">
        <v>0</v>
      </c>
      <c r="AH33" s="430">
        <v>0</v>
      </c>
      <c r="AI33" s="560">
        <v>0</v>
      </c>
      <c r="AJ33" s="561">
        <f t="shared" si="5"/>
        <v>0</v>
      </c>
      <c r="AK33" s="442">
        <v>0</v>
      </c>
      <c r="AL33" s="430">
        <v>0</v>
      </c>
      <c r="AM33" s="430">
        <v>0</v>
      </c>
      <c r="AN33" s="430">
        <v>0</v>
      </c>
      <c r="AO33" s="560">
        <v>0</v>
      </c>
      <c r="AP33" s="561">
        <f t="shared" si="6"/>
        <v>0</v>
      </c>
      <c r="AQ33" s="442">
        <v>0</v>
      </c>
      <c r="AR33" s="430">
        <v>0</v>
      </c>
      <c r="AS33" s="430">
        <v>0</v>
      </c>
      <c r="AT33" s="430">
        <v>0</v>
      </c>
      <c r="AU33" s="560">
        <v>0</v>
      </c>
      <c r="AV33" s="561">
        <f t="shared" si="7"/>
        <v>0</v>
      </c>
      <c r="AW33" s="442">
        <v>0</v>
      </c>
      <c r="AX33" s="430">
        <v>0</v>
      </c>
      <c r="AY33" s="430">
        <v>0</v>
      </c>
      <c r="AZ33" s="430">
        <v>0</v>
      </c>
      <c r="BA33" s="560">
        <v>0</v>
      </c>
      <c r="BB33" s="561">
        <f t="shared" si="8"/>
        <v>0</v>
      </c>
      <c r="BC33" s="403"/>
      <c r="BD33" s="91"/>
      <c r="BE33" s="409"/>
      <c r="BF33" s="71"/>
      <c r="BG33" s="43">
        <f t="shared" si="0"/>
        <v>0</v>
      </c>
      <c r="BH33" s="547"/>
      <c r="BJ33" s="292">
        <f t="shared" si="10"/>
        <v>24</v>
      </c>
      <c r="BK33" s="558" t="s">
        <v>1280</v>
      </c>
      <c r="BL33" s="309" t="s">
        <v>41</v>
      </c>
      <c r="BM33" s="559">
        <v>3</v>
      </c>
      <c r="BN33" s="562" t="s">
        <v>1281</v>
      </c>
      <c r="BO33" s="563" t="s">
        <v>1282</v>
      </c>
      <c r="BP33" s="563" t="s">
        <v>1283</v>
      </c>
      <c r="BQ33" s="563" t="s">
        <v>1284</v>
      </c>
      <c r="BR33" s="564" t="s">
        <v>1285</v>
      </c>
      <c r="BS33" s="565" t="s">
        <v>1286</v>
      </c>
      <c r="BX33" s="61"/>
      <c r="BY33" s="61"/>
      <c r="BZ33" s="61"/>
      <c r="CA33" s="61"/>
      <c r="CB33" s="61"/>
      <c r="CC33" s="557"/>
      <c r="CD33" s="61"/>
      <c r="CE33" s="61"/>
      <c r="CF33" s="61"/>
      <c r="CG33" s="61"/>
      <c r="CH33" s="61"/>
      <c r="CI33" s="60"/>
      <c r="CJ33" s="61"/>
      <c r="CK33" s="61"/>
      <c r="CL33" s="61"/>
      <c r="CM33" s="61"/>
      <c r="CN33" s="61"/>
      <c r="CO33" s="60"/>
      <c r="CP33" s="61"/>
      <c r="CQ33" s="61"/>
      <c r="CR33" s="61"/>
      <c r="CS33" s="61"/>
      <c r="CT33" s="61"/>
      <c r="CU33" s="60"/>
      <c r="CV33" s="61"/>
      <c r="CW33" s="61"/>
      <c r="CX33" s="61"/>
      <c r="CY33" s="61"/>
      <c r="CZ33" s="61"/>
      <c r="DA33" s="60"/>
      <c r="DB33" s="61"/>
      <c r="DC33" s="61"/>
      <c r="DD33" s="61"/>
      <c r="DE33" s="61"/>
      <c r="DF33" s="61"/>
      <c r="DG33" s="60"/>
      <c r="DH33" s="61"/>
      <c r="DI33" s="61"/>
      <c r="DJ33" s="61"/>
      <c r="DK33" s="61"/>
      <c r="DL33" s="61"/>
      <c r="DM33" s="60"/>
      <c r="DN33" s="61"/>
      <c r="DO33" s="61"/>
      <c r="DP33" s="61"/>
      <c r="DQ33" s="61"/>
      <c r="DR33" s="61"/>
      <c r="DS33" s="60"/>
    </row>
    <row r="34" spans="2:124" ht="14.25" customHeight="1" x14ac:dyDescent="0.3">
      <c r="B34" s="292">
        <f t="shared" si="9"/>
        <v>25</v>
      </c>
      <c r="C34" s="558" t="s">
        <v>1287</v>
      </c>
      <c r="D34" s="566"/>
      <c r="E34" s="309" t="s">
        <v>41</v>
      </c>
      <c r="F34" s="559">
        <v>3</v>
      </c>
      <c r="G34" s="442">
        <v>5.9219999999999997</v>
      </c>
      <c r="H34" s="430">
        <v>0</v>
      </c>
      <c r="I34" s="430">
        <v>0</v>
      </c>
      <c r="J34" s="430">
        <v>0</v>
      </c>
      <c r="K34" s="560">
        <v>0</v>
      </c>
      <c r="L34" s="561">
        <f t="shared" si="1"/>
        <v>5.9219999999999997</v>
      </c>
      <c r="M34" s="442">
        <v>14.358000000000001</v>
      </c>
      <c r="N34" s="430">
        <v>0</v>
      </c>
      <c r="O34" s="430">
        <v>0</v>
      </c>
      <c r="P34" s="430">
        <v>0</v>
      </c>
      <c r="Q34" s="560">
        <v>0</v>
      </c>
      <c r="R34" s="561">
        <f t="shared" si="2"/>
        <v>14.358000000000001</v>
      </c>
      <c r="S34" s="442">
        <v>14.089</v>
      </c>
      <c r="T34" s="430">
        <v>0</v>
      </c>
      <c r="U34" s="430">
        <v>0</v>
      </c>
      <c r="V34" s="430">
        <v>0</v>
      </c>
      <c r="W34" s="560">
        <v>0</v>
      </c>
      <c r="X34" s="561">
        <f t="shared" si="3"/>
        <v>14.089</v>
      </c>
      <c r="Y34" s="442">
        <v>16.923999999999999</v>
      </c>
      <c r="Z34" s="430">
        <v>0</v>
      </c>
      <c r="AA34" s="430">
        <v>0</v>
      </c>
      <c r="AB34" s="430">
        <v>0</v>
      </c>
      <c r="AC34" s="560">
        <v>0</v>
      </c>
      <c r="AD34" s="561">
        <f t="shared" si="4"/>
        <v>16.923999999999999</v>
      </c>
      <c r="AE34" s="442">
        <v>14.321</v>
      </c>
      <c r="AF34" s="430">
        <v>0</v>
      </c>
      <c r="AG34" s="430">
        <v>0</v>
      </c>
      <c r="AH34" s="430">
        <v>0</v>
      </c>
      <c r="AI34" s="560">
        <v>0</v>
      </c>
      <c r="AJ34" s="561">
        <f t="shared" si="5"/>
        <v>14.321</v>
      </c>
      <c r="AK34" s="442">
        <v>11.507</v>
      </c>
      <c r="AL34" s="430">
        <v>0</v>
      </c>
      <c r="AM34" s="430">
        <v>0</v>
      </c>
      <c r="AN34" s="430">
        <v>0</v>
      </c>
      <c r="AO34" s="560">
        <v>0</v>
      </c>
      <c r="AP34" s="561">
        <f t="shared" si="6"/>
        <v>11.507</v>
      </c>
      <c r="AQ34" s="442">
        <v>10.619</v>
      </c>
      <c r="AR34" s="430">
        <v>0</v>
      </c>
      <c r="AS34" s="430">
        <v>0</v>
      </c>
      <c r="AT34" s="430">
        <v>0</v>
      </c>
      <c r="AU34" s="560">
        <v>0</v>
      </c>
      <c r="AV34" s="561">
        <f t="shared" si="7"/>
        <v>10.619</v>
      </c>
      <c r="AW34" s="442">
        <v>17.047000000000001</v>
      </c>
      <c r="AX34" s="430">
        <v>0</v>
      </c>
      <c r="AY34" s="430">
        <v>0</v>
      </c>
      <c r="AZ34" s="430">
        <v>0</v>
      </c>
      <c r="BA34" s="560">
        <v>0</v>
      </c>
      <c r="BB34" s="561">
        <f t="shared" si="8"/>
        <v>17.047000000000001</v>
      </c>
      <c r="BC34" s="403"/>
      <c r="BD34" s="91"/>
      <c r="BE34" s="409"/>
      <c r="BF34" s="71"/>
      <c r="BG34" s="43">
        <f t="shared" si="0"/>
        <v>0</v>
      </c>
      <c r="BH34" s="547"/>
      <c r="BJ34" s="292">
        <f t="shared" si="10"/>
        <v>25</v>
      </c>
      <c r="BK34" s="558" t="s">
        <v>1287</v>
      </c>
      <c r="BL34" s="309" t="s">
        <v>41</v>
      </c>
      <c r="BM34" s="559">
        <v>3</v>
      </c>
      <c r="BN34" s="562" t="s">
        <v>1288</v>
      </c>
      <c r="BO34" s="563" t="s">
        <v>1289</v>
      </c>
      <c r="BP34" s="563" t="s">
        <v>1290</v>
      </c>
      <c r="BQ34" s="563" t="s">
        <v>1291</v>
      </c>
      <c r="BR34" s="564" t="s">
        <v>1292</v>
      </c>
      <c r="BS34" s="565" t="s">
        <v>1293</v>
      </c>
      <c r="BX34" s="61"/>
      <c r="BY34" s="61"/>
      <c r="BZ34" s="61"/>
      <c r="CA34" s="61"/>
      <c r="CB34" s="61"/>
      <c r="CC34" s="557"/>
      <c r="CD34" s="61"/>
      <c r="CE34" s="61"/>
      <c r="CF34" s="61"/>
      <c r="CG34" s="61"/>
      <c r="CH34" s="61"/>
      <c r="CI34" s="60"/>
      <c r="CJ34" s="61"/>
      <c r="CK34" s="61"/>
      <c r="CL34" s="61"/>
      <c r="CM34" s="61"/>
      <c r="CN34" s="61"/>
      <c r="CO34" s="60"/>
      <c r="CP34" s="61"/>
      <c r="CQ34" s="61"/>
      <c r="CR34" s="61"/>
      <c r="CS34" s="61"/>
      <c r="CT34" s="61"/>
      <c r="CU34" s="60"/>
      <c r="CV34" s="61"/>
      <c r="CW34" s="61"/>
      <c r="CX34" s="61"/>
      <c r="CY34" s="61"/>
      <c r="CZ34" s="61"/>
      <c r="DA34" s="60"/>
      <c r="DB34" s="61"/>
      <c r="DC34" s="61"/>
      <c r="DD34" s="61"/>
      <c r="DE34" s="61"/>
      <c r="DF34" s="61"/>
      <c r="DG34" s="60"/>
      <c r="DH34" s="61"/>
      <c r="DI34" s="61"/>
      <c r="DJ34" s="61"/>
      <c r="DK34" s="61"/>
      <c r="DL34" s="61"/>
      <c r="DM34" s="60"/>
      <c r="DN34" s="61"/>
      <c r="DO34" s="61"/>
      <c r="DP34" s="61"/>
      <c r="DQ34" s="61"/>
      <c r="DR34" s="61"/>
      <c r="DS34" s="60"/>
    </row>
    <row r="35" spans="2:124" ht="14.25" customHeight="1" x14ac:dyDescent="0.3">
      <c r="B35" s="567">
        <f t="shared" si="9"/>
        <v>26</v>
      </c>
      <c r="C35" s="568" t="s">
        <v>1294</v>
      </c>
      <c r="D35" s="569"/>
      <c r="E35" s="309" t="s">
        <v>41</v>
      </c>
      <c r="F35" s="559">
        <v>3</v>
      </c>
      <c r="G35" s="442">
        <v>0</v>
      </c>
      <c r="H35" s="430">
        <v>10.491</v>
      </c>
      <c r="I35" s="430">
        <v>0</v>
      </c>
      <c r="J35" s="430">
        <v>0</v>
      </c>
      <c r="K35" s="560">
        <v>0</v>
      </c>
      <c r="L35" s="561">
        <f t="shared" si="1"/>
        <v>10.491</v>
      </c>
      <c r="M35" s="442">
        <v>0</v>
      </c>
      <c r="N35" s="430">
        <v>10.667999999999999</v>
      </c>
      <c r="O35" s="430">
        <v>0</v>
      </c>
      <c r="P35" s="430">
        <v>0</v>
      </c>
      <c r="Q35" s="560">
        <v>0</v>
      </c>
      <c r="R35" s="561">
        <f t="shared" si="2"/>
        <v>10.667999999999999</v>
      </c>
      <c r="S35" s="442">
        <v>0</v>
      </c>
      <c r="T35" s="430">
        <v>9.4779999999999998</v>
      </c>
      <c r="U35" s="430">
        <v>0</v>
      </c>
      <c r="V35" s="430">
        <v>0</v>
      </c>
      <c r="W35" s="560">
        <v>0</v>
      </c>
      <c r="X35" s="561">
        <f t="shared" si="3"/>
        <v>9.4779999999999998</v>
      </c>
      <c r="Y35" s="442">
        <v>0</v>
      </c>
      <c r="Z35" s="430">
        <v>11.6</v>
      </c>
      <c r="AA35" s="430">
        <v>0</v>
      </c>
      <c r="AB35" s="430">
        <v>0</v>
      </c>
      <c r="AC35" s="560">
        <v>0</v>
      </c>
      <c r="AD35" s="561">
        <f t="shared" si="4"/>
        <v>11.6</v>
      </c>
      <c r="AE35" s="442">
        <v>0</v>
      </c>
      <c r="AF35" s="430">
        <v>19.042000000000002</v>
      </c>
      <c r="AG35" s="430">
        <v>0</v>
      </c>
      <c r="AH35" s="430">
        <v>0</v>
      </c>
      <c r="AI35" s="560">
        <v>0</v>
      </c>
      <c r="AJ35" s="561">
        <f t="shared" si="5"/>
        <v>19.042000000000002</v>
      </c>
      <c r="AK35" s="442">
        <v>0</v>
      </c>
      <c r="AL35" s="430">
        <v>19.042000000000002</v>
      </c>
      <c r="AM35" s="430">
        <v>0</v>
      </c>
      <c r="AN35" s="430">
        <v>0</v>
      </c>
      <c r="AO35" s="560">
        <v>0</v>
      </c>
      <c r="AP35" s="561">
        <f t="shared" si="6"/>
        <v>19.042000000000002</v>
      </c>
      <c r="AQ35" s="442">
        <v>0</v>
      </c>
      <c r="AR35" s="430">
        <v>19.042000000000002</v>
      </c>
      <c r="AS35" s="430">
        <v>0</v>
      </c>
      <c r="AT35" s="430">
        <v>0</v>
      </c>
      <c r="AU35" s="560">
        <v>0</v>
      </c>
      <c r="AV35" s="561">
        <f t="shared" si="7"/>
        <v>19.042000000000002</v>
      </c>
      <c r="AW35" s="442">
        <v>0</v>
      </c>
      <c r="AX35" s="430">
        <v>11.6</v>
      </c>
      <c r="AY35" s="430">
        <v>0</v>
      </c>
      <c r="AZ35" s="430">
        <v>0</v>
      </c>
      <c r="BA35" s="560">
        <v>0</v>
      </c>
      <c r="BB35" s="561">
        <f t="shared" si="8"/>
        <v>11.6</v>
      </c>
      <c r="BC35" s="403"/>
      <c r="BD35" s="91"/>
      <c r="BE35" s="409"/>
      <c r="BF35" s="71"/>
      <c r="BG35" s="43">
        <f t="shared" si="0"/>
        <v>0</v>
      </c>
      <c r="BH35" s="547"/>
      <c r="BJ35" s="567">
        <f t="shared" si="10"/>
        <v>26</v>
      </c>
      <c r="BK35" s="568" t="s">
        <v>1294</v>
      </c>
      <c r="BL35" s="309" t="s">
        <v>41</v>
      </c>
      <c r="BM35" s="559">
        <v>3</v>
      </c>
      <c r="BN35" s="570" t="s">
        <v>1295</v>
      </c>
      <c r="BO35" s="571" t="s">
        <v>1296</v>
      </c>
      <c r="BP35" s="571" t="s">
        <v>1297</v>
      </c>
      <c r="BQ35" s="571" t="s">
        <v>1298</v>
      </c>
      <c r="BR35" s="572" t="s">
        <v>1299</v>
      </c>
      <c r="BS35" s="565" t="s">
        <v>1300</v>
      </c>
      <c r="BX35" s="61"/>
      <c r="BY35" s="61"/>
      <c r="BZ35" s="61"/>
      <c r="CA35" s="61"/>
      <c r="CB35" s="61"/>
      <c r="CC35" s="557"/>
      <c r="CD35" s="61"/>
      <c r="CE35" s="61"/>
      <c r="CF35" s="61"/>
      <c r="CG35" s="61"/>
      <c r="CH35" s="61"/>
      <c r="CI35" s="60"/>
      <c r="CJ35" s="61"/>
      <c r="CK35" s="61"/>
      <c r="CL35" s="61"/>
      <c r="CM35" s="61"/>
      <c r="CN35" s="61"/>
      <c r="CO35" s="60"/>
      <c r="CP35" s="61"/>
      <c r="CQ35" s="61"/>
      <c r="CR35" s="61"/>
      <c r="CS35" s="61"/>
      <c r="CT35" s="61"/>
      <c r="CU35" s="60"/>
      <c r="CV35" s="61"/>
      <c r="CW35" s="61"/>
      <c r="CX35" s="61"/>
      <c r="CY35" s="61"/>
      <c r="CZ35" s="61"/>
      <c r="DA35" s="60"/>
      <c r="DB35" s="61"/>
      <c r="DC35" s="61"/>
      <c r="DD35" s="61"/>
      <c r="DE35" s="61"/>
      <c r="DF35" s="61"/>
      <c r="DG35" s="60"/>
      <c r="DH35" s="61"/>
      <c r="DI35" s="61"/>
      <c r="DJ35" s="61"/>
      <c r="DK35" s="61"/>
      <c r="DL35" s="61"/>
      <c r="DM35" s="60"/>
      <c r="DN35" s="61"/>
      <c r="DO35" s="61"/>
      <c r="DP35" s="61"/>
      <c r="DQ35" s="61"/>
      <c r="DR35" s="61"/>
      <c r="DS35" s="60"/>
    </row>
    <row r="36" spans="2:124" ht="14.25" customHeight="1" x14ac:dyDescent="0.3">
      <c r="B36" s="567">
        <f t="shared" si="9"/>
        <v>27</v>
      </c>
      <c r="C36" s="573" t="s">
        <v>423</v>
      </c>
      <c r="D36" s="569"/>
      <c r="E36" s="309" t="s">
        <v>41</v>
      </c>
      <c r="F36" s="559">
        <v>3</v>
      </c>
      <c r="G36" s="442">
        <v>3.2000000000000001E-2</v>
      </c>
      <c r="H36" s="430">
        <v>2.4E-2</v>
      </c>
      <c r="I36" s="430">
        <v>0</v>
      </c>
      <c r="J36" s="430">
        <v>0</v>
      </c>
      <c r="K36" s="560">
        <v>0</v>
      </c>
      <c r="L36" s="561">
        <f t="shared" si="1"/>
        <v>5.6000000000000001E-2</v>
      </c>
      <c r="M36" s="442">
        <v>4.2000000000000003E-2</v>
      </c>
      <c r="N36" s="430">
        <v>0</v>
      </c>
      <c r="O36" s="430">
        <v>0</v>
      </c>
      <c r="P36" s="430">
        <v>0</v>
      </c>
      <c r="Q36" s="560">
        <v>0</v>
      </c>
      <c r="R36" s="561">
        <f t="shared" si="2"/>
        <v>4.2000000000000003E-2</v>
      </c>
      <c r="S36" s="442">
        <v>0.99299999999999999</v>
      </c>
      <c r="T36" s="430">
        <v>0</v>
      </c>
      <c r="U36" s="430">
        <v>0</v>
      </c>
      <c r="V36" s="430">
        <v>0</v>
      </c>
      <c r="W36" s="560">
        <v>0</v>
      </c>
      <c r="X36" s="561">
        <f t="shared" si="3"/>
        <v>0.99299999999999999</v>
      </c>
      <c r="Y36" s="442">
        <v>0</v>
      </c>
      <c r="Z36" s="430">
        <v>0</v>
      </c>
      <c r="AA36" s="430">
        <v>0</v>
      </c>
      <c r="AB36" s="430">
        <v>0</v>
      </c>
      <c r="AC36" s="560">
        <v>0</v>
      </c>
      <c r="AD36" s="561">
        <f t="shared" si="4"/>
        <v>0</v>
      </c>
      <c r="AE36" s="442">
        <v>0</v>
      </c>
      <c r="AF36" s="430">
        <v>0</v>
      </c>
      <c r="AG36" s="430">
        <v>0</v>
      </c>
      <c r="AH36" s="430">
        <v>0</v>
      </c>
      <c r="AI36" s="560">
        <v>0</v>
      </c>
      <c r="AJ36" s="561">
        <f t="shared" si="5"/>
        <v>0</v>
      </c>
      <c r="AK36" s="442">
        <v>0</v>
      </c>
      <c r="AL36" s="430">
        <v>0</v>
      </c>
      <c r="AM36" s="430">
        <v>0</v>
      </c>
      <c r="AN36" s="430">
        <v>0</v>
      </c>
      <c r="AO36" s="560">
        <v>0</v>
      </c>
      <c r="AP36" s="561">
        <f t="shared" si="6"/>
        <v>0</v>
      </c>
      <c r="AQ36" s="442">
        <v>0</v>
      </c>
      <c r="AR36" s="430">
        <v>0</v>
      </c>
      <c r="AS36" s="430">
        <v>0</v>
      </c>
      <c r="AT36" s="430">
        <v>0</v>
      </c>
      <c r="AU36" s="560">
        <v>0</v>
      </c>
      <c r="AV36" s="561">
        <f t="shared" si="7"/>
        <v>0</v>
      </c>
      <c r="AW36" s="442">
        <v>0</v>
      </c>
      <c r="AX36" s="430">
        <v>0</v>
      </c>
      <c r="AY36" s="430">
        <v>0</v>
      </c>
      <c r="AZ36" s="430">
        <v>0</v>
      </c>
      <c r="BA36" s="560">
        <v>0</v>
      </c>
      <c r="BB36" s="561">
        <f t="shared" si="8"/>
        <v>0</v>
      </c>
      <c r="BC36" s="403"/>
      <c r="BD36" s="91"/>
      <c r="BE36" s="409"/>
      <c r="BF36" s="71"/>
      <c r="BG36" s="43">
        <f t="shared" si="0"/>
        <v>0</v>
      </c>
      <c r="BH36" s="547"/>
      <c r="BJ36" s="567">
        <f t="shared" si="10"/>
        <v>27</v>
      </c>
      <c r="BK36" s="573" t="s">
        <v>423</v>
      </c>
      <c r="BL36" s="309" t="s">
        <v>41</v>
      </c>
      <c r="BM36" s="559">
        <v>3</v>
      </c>
      <c r="BN36" s="570" t="s">
        <v>1301</v>
      </c>
      <c r="BO36" s="571" t="s">
        <v>1302</v>
      </c>
      <c r="BP36" s="571" t="s">
        <v>1303</v>
      </c>
      <c r="BQ36" s="571" t="s">
        <v>1304</v>
      </c>
      <c r="BR36" s="572" t="s">
        <v>1305</v>
      </c>
      <c r="BS36" s="565" t="s">
        <v>1306</v>
      </c>
      <c r="BX36" s="61"/>
      <c r="BY36" s="61"/>
      <c r="BZ36" s="61"/>
      <c r="CA36" s="61"/>
      <c r="CB36" s="61"/>
      <c r="CC36" s="557"/>
      <c r="CD36" s="61"/>
      <c r="CE36" s="61"/>
      <c r="CF36" s="61"/>
      <c r="CG36" s="61"/>
      <c r="CH36" s="61"/>
      <c r="CI36" s="60"/>
      <c r="CJ36" s="61"/>
      <c r="CK36" s="61"/>
      <c r="CL36" s="61"/>
      <c r="CM36" s="61"/>
      <c r="CN36" s="61"/>
      <c r="CO36" s="60"/>
      <c r="CP36" s="61"/>
      <c r="CQ36" s="61"/>
      <c r="CR36" s="61"/>
      <c r="CS36" s="61"/>
      <c r="CT36" s="61"/>
      <c r="CU36" s="60"/>
      <c r="CV36" s="61"/>
      <c r="CW36" s="61"/>
      <c r="CX36" s="61"/>
      <c r="CY36" s="61"/>
      <c r="CZ36" s="61"/>
      <c r="DA36" s="60"/>
      <c r="DB36" s="61"/>
      <c r="DC36" s="61"/>
      <c r="DD36" s="61"/>
      <c r="DE36" s="61"/>
      <c r="DF36" s="61"/>
      <c r="DG36" s="60"/>
      <c r="DH36" s="61"/>
      <c r="DI36" s="61"/>
      <c r="DJ36" s="61"/>
      <c r="DK36" s="61"/>
      <c r="DL36" s="61"/>
      <c r="DM36" s="60"/>
      <c r="DN36" s="61"/>
      <c r="DO36" s="61"/>
      <c r="DP36" s="61"/>
      <c r="DQ36" s="61"/>
      <c r="DR36" s="61"/>
      <c r="DS36" s="60"/>
    </row>
    <row r="37" spans="2:124" ht="14.25" customHeight="1" x14ac:dyDescent="0.3">
      <c r="B37" s="567">
        <f t="shared" si="9"/>
        <v>28</v>
      </c>
      <c r="C37" s="568" t="s">
        <v>429</v>
      </c>
      <c r="D37" s="569"/>
      <c r="E37" s="309" t="s">
        <v>41</v>
      </c>
      <c r="F37" s="559">
        <v>3</v>
      </c>
      <c r="G37" s="442">
        <v>0</v>
      </c>
      <c r="H37" s="430">
        <v>0</v>
      </c>
      <c r="I37" s="430">
        <v>0</v>
      </c>
      <c r="J37" s="430">
        <v>0</v>
      </c>
      <c r="K37" s="560">
        <v>0</v>
      </c>
      <c r="L37" s="561">
        <f t="shared" si="1"/>
        <v>0</v>
      </c>
      <c r="M37" s="442">
        <v>0</v>
      </c>
      <c r="N37" s="430">
        <v>0</v>
      </c>
      <c r="O37" s="430">
        <v>0</v>
      </c>
      <c r="P37" s="430">
        <v>0</v>
      </c>
      <c r="Q37" s="560">
        <v>0</v>
      </c>
      <c r="R37" s="561">
        <f t="shared" si="2"/>
        <v>0</v>
      </c>
      <c r="S37" s="442">
        <v>0</v>
      </c>
      <c r="T37" s="430">
        <v>0</v>
      </c>
      <c r="U37" s="430">
        <v>0</v>
      </c>
      <c r="V37" s="430">
        <v>0</v>
      </c>
      <c r="W37" s="560">
        <v>0</v>
      </c>
      <c r="X37" s="561">
        <f t="shared" si="3"/>
        <v>0</v>
      </c>
      <c r="Y37" s="442">
        <v>0</v>
      </c>
      <c r="Z37" s="430">
        <v>0</v>
      </c>
      <c r="AA37" s="430">
        <v>0</v>
      </c>
      <c r="AB37" s="430">
        <v>0</v>
      </c>
      <c r="AC37" s="560">
        <v>0</v>
      </c>
      <c r="AD37" s="561">
        <f t="shared" si="4"/>
        <v>0</v>
      </c>
      <c r="AE37" s="442">
        <v>0</v>
      </c>
      <c r="AF37" s="430">
        <v>0</v>
      </c>
      <c r="AG37" s="430">
        <v>0</v>
      </c>
      <c r="AH37" s="430">
        <v>0</v>
      </c>
      <c r="AI37" s="560">
        <v>0</v>
      </c>
      <c r="AJ37" s="561">
        <f t="shared" si="5"/>
        <v>0</v>
      </c>
      <c r="AK37" s="442">
        <v>0</v>
      </c>
      <c r="AL37" s="430">
        <v>0</v>
      </c>
      <c r="AM37" s="430">
        <v>0</v>
      </c>
      <c r="AN37" s="430">
        <v>0</v>
      </c>
      <c r="AO37" s="560">
        <v>0</v>
      </c>
      <c r="AP37" s="561">
        <f t="shared" si="6"/>
        <v>0</v>
      </c>
      <c r="AQ37" s="442">
        <v>0</v>
      </c>
      <c r="AR37" s="430">
        <v>0</v>
      </c>
      <c r="AS37" s="430">
        <v>0</v>
      </c>
      <c r="AT37" s="430">
        <v>0</v>
      </c>
      <c r="AU37" s="560">
        <v>0</v>
      </c>
      <c r="AV37" s="561">
        <f t="shared" si="7"/>
        <v>0</v>
      </c>
      <c r="AW37" s="442">
        <v>0</v>
      </c>
      <c r="AX37" s="430">
        <v>0</v>
      </c>
      <c r="AY37" s="430">
        <v>0</v>
      </c>
      <c r="AZ37" s="430">
        <v>0</v>
      </c>
      <c r="BA37" s="560">
        <v>0</v>
      </c>
      <c r="BB37" s="561">
        <f t="shared" si="8"/>
        <v>0</v>
      </c>
      <c r="BC37" s="403"/>
      <c r="BD37" s="91"/>
      <c r="BE37" s="409"/>
      <c r="BF37" s="71"/>
      <c r="BG37" s="43">
        <f t="shared" si="0"/>
        <v>0</v>
      </c>
      <c r="BH37" s="547"/>
      <c r="BJ37" s="567">
        <f t="shared" si="10"/>
        <v>28</v>
      </c>
      <c r="BK37" s="568" t="s">
        <v>429</v>
      </c>
      <c r="BL37" s="309" t="s">
        <v>41</v>
      </c>
      <c r="BM37" s="559">
        <v>3</v>
      </c>
      <c r="BN37" s="570" t="s">
        <v>1307</v>
      </c>
      <c r="BO37" s="571" t="s">
        <v>1308</v>
      </c>
      <c r="BP37" s="571" t="s">
        <v>1309</v>
      </c>
      <c r="BQ37" s="571" t="s">
        <v>1310</v>
      </c>
      <c r="BR37" s="572" t="s">
        <v>1311</v>
      </c>
      <c r="BS37" s="565" t="s">
        <v>1312</v>
      </c>
      <c r="BX37" s="61"/>
      <c r="BY37" s="61"/>
      <c r="BZ37" s="61"/>
      <c r="CA37" s="61"/>
      <c r="CB37" s="61"/>
      <c r="CC37" s="557"/>
      <c r="CD37" s="61"/>
      <c r="CE37" s="61"/>
      <c r="CF37" s="61"/>
      <c r="CG37" s="61"/>
      <c r="CH37" s="61"/>
      <c r="CI37" s="60"/>
      <c r="CJ37" s="61"/>
      <c r="CK37" s="61"/>
      <c r="CL37" s="61"/>
      <c r="CM37" s="61"/>
      <c r="CN37" s="61"/>
      <c r="CO37" s="60"/>
      <c r="CP37" s="61"/>
      <c r="CQ37" s="61"/>
      <c r="CR37" s="61"/>
      <c r="CS37" s="61"/>
      <c r="CT37" s="61"/>
      <c r="CU37" s="60"/>
      <c r="CV37" s="61"/>
      <c r="CW37" s="61"/>
      <c r="CX37" s="61"/>
      <c r="CY37" s="61"/>
      <c r="CZ37" s="61"/>
      <c r="DA37" s="60"/>
      <c r="DB37" s="61"/>
      <c r="DC37" s="61"/>
      <c r="DD37" s="61"/>
      <c r="DE37" s="61"/>
      <c r="DF37" s="61"/>
      <c r="DG37" s="60"/>
      <c r="DH37" s="61"/>
      <c r="DI37" s="61"/>
      <c r="DJ37" s="61"/>
      <c r="DK37" s="61"/>
      <c r="DL37" s="61"/>
      <c r="DM37" s="60"/>
      <c r="DN37" s="61"/>
      <c r="DO37" s="61"/>
      <c r="DP37" s="61"/>
      <c r="DQ37" s="61"/>
      <c r="DR37" s="61"/>
      <c r="DS37" s="60"/>
      <c r="DT37" s="124"/>
    </row>
    <row r="38" spans="2:124" ht="14.25" customHeight="1" x14ac:dyDescent="0.3">
      <c r="B38" s="567">
        <f t="shared" si="9"/>
        <v>29</v>
      </c>
      <c r="C38" s="574" t="s">
        <v>435</v>
      </c>
      <c r="D38" s="569"/>
      <c r="E38" s="309" t="s">
        <v>41</v>
      </c>
      <c r="F38" s="559">
        <v>3</v>
      </c>
      <c r="G38" s="442">
        <v>0</v>
      </c>
      <c r="H38" s="430">
        <v>0</v>
      </c>
      <c r="I38" s="430">
        <v>0</v>
      </c>
      <c r="J38" s="430">
        <v>0</v>
      </c>
      <c r="K38" s="560">
        <v>0</v>
      </c>
      <c r="L38" s="561">
        <f t="shared" si="1"/>
        <v>0</v>
      </c>
      <c r="M38" s="442">
        <v>0</v>
      </c>
      <c r="N38" s="430">
        <v>0</v>
      </c>
      <c r="O38" s="430">
        <v>0</v>
      </c>
      <c r="P38" s="430">
        <v>0</v>
      </c>
      <c r="Q38" s="560">
        <v>0</v>
      </c>
      <c r="R38" s="561">
        <f t="shared" si="2"/>
        <v>0</v>
      </c>
      <c r="S38" s="442">
        <v>0</v>
      </c>
      <c r="T38" s="430">
        <v>0</v>
      </c>
      <c r="U38" s="430">
        <v>0</v>
      </c>
      <c r="V38" s="430">
        <v>0</v>
      </c>
      <c r="W38" s="560">
        <v>0</v>
      </c>
      <c r="X38" s="561">
        <f t="shared" si="3"/>
        <v>0</v>
      </c>
      <c r="Y38" s="442">
        <v>0</v>
      </c>
      <c r="Z38" s="430">
        <v>0</v>
      </c>
      <c r="AA38" s="430">
        <v>0</v>
      </c>
      <c r="AB38" s="430">
        <v>0</v>
      </c>
      <c r="AC38" s="560">
        <v>0</v>
      </c>
      <c r="AD38" s="561">
        <f t="shared" si="4"/>
        <v>0</v>
      </c>
      <c r="AE38" s="442">
        <v>0</v>
      </c>
      <c r="AF38" s="430">
        <v>0</v>
      </c>
      <c r="AG38" s="430">
        <v>0</v>
      </c>
      <c r="AH38" s="430">
        <v>0</v>
      </c>
      <c r="AI38" s="560">
        <v>0</v>
      </c>
      <c r="AJ38" s="561">
        <f t="shared" si="5"/>
        <v>0</v>
      </c>
      <c r="AK38" s="442">
        <v>0</v>
      </c>
      <c r="AL38" s="430">
        <v>0</v>
      </c>
      <c r="AM38" s="430">
        <v>0</v>
      </c>
      <c r="AN38" s="430">
        <v>0</v>
      </c>
      <c r="AO38" s="560">
        <v>0</v>
      </c>
      <c r="AP38" s="561">
        <f t="shared" si="6"/>
        <v>0</v>
      </c>
      <c r="AQ38" s="442">
        <v>0</v>
      </c>
      <c r="AR38" s="430">
        <v>0</v>
      </c>
      <c r="AS38" s="430">
        <v>0</v>
      </c>
      <c r="AT38" s="430">
        <v>0</v>
      </c>
      <c r="AU38" s="560">
        <v>0</v>
      </c>
      <c r="AV38" s="561">
        <f t="shared" si="7"/>
        <v>0</v>
      </c>
      <c r="AW38" s="442">
        <v>0</v>
      </c>
      <c r="AX38" s="430">
        <v>0</v>
      </c>
      <c r="AY38" s="430">
        <v>0</v>
      </c>
      <c r="AZ38" s="430">
        <v>0</v>
      </c>
      <c r="BA38" s="560">
        <v>0</v>
      </c>
      <c r="BB38" s="561">
        <f t="shared" si="8"/>
        <v>0</v>
      </c>
      <c r="BC38" s="403"/>
      <c r="BD38" s="91"/>
      <c r="BE38" s="409"/>
      <c r="BF38" s="71"/>
      <c r="BG38" s="43">
        <f t="shared" si="0"/>
        <v>0</v>
      </c>
      <c r="BH38" s="547"/>
      <c r="BJ38" s="567">
        <f t="shared" si="10"/>
        <v>29</v>
      </c>
      <c r="BK38" s="574" t="s">
        <v>435</v>
      </c>
      <c r="BL38" s="309" t="s">
        <v>41</v>
      </c>
      <c r="BM38" s="559">
        <v>3</v>
      </c>
      <c r="BN38" s="562" t="s">
        <v>1313</v>
      </c>
      <c r="BO38" s="563" t="s">
        <v>1314</v>
      </c>
      <c r="BP38" s="563" t="s">
        <v>1315</v>
      </c>
      <c r="BQ38" s="563" t="s">
        <v>1316</v>
      </c>
      <c r="BR38" s="564" t="s">
        <v>1317</v>
      </c>
      <c r="BS38" s="565" t="s">
        <v>1318</v>
      </c>
      <c r="BX38" s="61"/>
      <c r="BY38" s="61"/>
      <c r="BZ38" s="61"/>
      <c r="CA38" s="61"/>
      <c r="CB38" s="61"/>
      <c r="CC38" s="557"/>
      <c r="CD38" s="61"/>
      <c r="CE38" s="61"/>
      <c r="CF38" s="61"/>
      <c r="CG38" s="61"/>
      <c r="CH38" s="61"/>
      <c r="CI38" s="60"/>
      <c r="CJ38" s="61"/>
      <c r="CK38" s="61"/>
      <c r="CL38" s="61"/>
      <c r="CM38" s="61"/>
      <c r="CN38" s="61"/>
      <c r="CO38" s="60"/>
      <c r="CP38" s="61"/>
      <c r="CQ38" s="61"/>
      <c r="CR38" s="61"/>
      <c r="CS38" s="61"/>
      <c r="CT38" s="61"/>
      <c r="CU38" s="60"/>
      <c r="CV38" s="61"/>
      <c r="CW38" s="61"/>
      <c r="CX38" s="61"/>
      <c r="CY38" s="61"/>
      <c r="CZ38" s="61"/>
      <c r="DA38" s="60"/>
      <c r="DB38" s="61"/>
      <c r="DC38" s="61"/>
      <c r="DD38" s="61"/>
      <c r="DE38" s="61"/>
      <c r="DF38" s="61"/>
      <c r="DG38" s="60"/>
      <c r="DH38" s="61"/>
      <c r="DI38" s="61"/>
      <c r="DJ38" s="61"/>
      <c r="DK38" s="61"/>
      <c r="DL38" s="61"/>
      <c r="DM38" s="60"/>
      <c r="DN38" s="61"/>
      <c r="DO38" s="61"/>
      <c r="DP38" s="61"/>
      <c r="DQ38" s="61"/>
      <c r="DR38" s="61"/>
      <c r="DS38" s="60"/>
      <c r="DT38" s="124"/>
    </row>
    <row r="39" spans="2:124" ht="14.25" customHeight="1" x14ac:dyDescent="0.3">
      <c r="B39" s="567">
        <f t="shared" si="9"/>
        <v>30</v>
      </c>
      <c r="C39" s="573" t="s">
        <v>1319</v>
      </c>
      <c r="D39" s="569"/>
      <c r="E39" s="309" t="s">
        <v>41</v>
      </c>
      <c r="F39" s="559">
        <v>3</v>
      </c>
      <c r="G39" s="442">
        <v>43.758000000000003</v>
      </c>
      <c r="H39" s="430">
        <v>8.9999999999999993E-3</v>
      </c>
      <c r="I39" s="430">
        <v>0</v>
      </c>
      <c r="J39" s="430">
        <v>0</v>
      </c>
      <c r="K39" s="560">
        <v>0</v>
      </c>
      <c r="L39" s="561">
        <f t="shared" si="1"/>
        <v>43.767000000000003</v>
      </c>
      <c r="M39" s="442">
        <v>37.034999999999997</v>
      </c>
      <c r="N39" s="430">
        <v>0</v>
      </c>
      <c r="O39" s="430">
        <v>0</v>
      </c>
      <c r="P39" s="430">
        <v>0</v>
      </c>
      <c r="Q39" s="560">
        <v>0</v>
      </c>
      <c r="R39" s="561">
        <f t="shared" si="2"/>
        <v>37.034999999999997</v>
      </c>
      <c r="S39" s="442">
        <v>25.797000000000001</v>
      </c>
      <c r="T39" s="430">
        <v>0</v>
      </c>
      <c r="U39" s="430">
        <v>0</v>
      </c>
      <c r="V39" s="430">
        <v>0</v>
      </c>
      <c r="W39" s="560">
        <v>0</v>
      </c>
      <c r="X39" s="561">
        <f t="shared" si="3"/>
        <v>25.797000000000001</v>
      </c>
      <c r="Y39" s="442">
        <v>29.713000000000001</v>
      </c>
      <c r="Z39" s="430">
        <v>0</v>
      </c>
      <c r="AA39" s="430">
        <v>0</v>
      </c>
      <c r="AB39" s="430">
        <v>0</v>
      </c>
      <c r="AC39" s="560">
        <v>0</v>
      </c>
      <c r="AD39" s="561">
        <f t="shared" si="4"/>
        <v>29.713000000000001</v>
      </c>
      <c r="AE39" s="442">
        <v>37.372</v>
      </c>
      <c r="AF39" s="430">
        <v>0</v>
      </c>
      <c r="AG39" s="430">
        <v>0</v>
      </c>
      <c r="AH39" s="430">
        <v>0</v>
      </c>
      <c r="AI39" s="560">
        <v>0</v>
      </c>
      <c r="AJ39" s="561">
        <f t="shared" si="5"/>
        <v>37.372</v>
      </c>
      <c r="AK39" s="442">
        <v>28.895</v>
      </c>
      <c r="AL39" s="430">
        <v>0</v>
      </c>
      <c r="AM39" s="430">
        <v>0</v>
      </c>
      <c r="AN39" s="430">
        <v>0</v>
      </c>
      <c r="AO39" s="560">
        <v>0</v>
      </c>
      <c r="AP39" s="561">
        <f t="shared" si="6"/>
        <v>28.895</v>
      </c>
      <c r="AQ39" s="442">
        <v>28.251999999999999</v>
      </c>
      <c r="AR39" s="430">
        <v>0</v>
      </c>
      <c r="AS39" s="430">
        <v>0</v>
      </c>
      <c r="AT39" s="430">
        <v>0</v>
      </c>
      <c r="AU39" s="560">
        <v>0</v>
      </c>
      <c r="AV39" s="561">
        <f t="shared" si="7"/>
        <v>28.251999999999999</v>
      </c>
      <c r="AW39" s="442">
        <v>15.212999999999999</v>
      </c>
      <c r="AX39" s="430">
        <v>0</v>
      </c>
      <c r="AY39" s="430">
        <v>0</v>
      </c>
      <c r="AZ39" s="430">
        <v>0</v>
      </c>
      <c r="BA39" s="560">
        <v>0</v>
      </c>
      <c r="BB39" s="561">
        <f t="shared" si="8"/>
        <v>15.212999999999999</v>
      </c>
      <c r="BC39" s="403"/>
      <c r="BD39" s="91"/>
      <c r="BE39" s="409"/>
      <c r="BF39" s="71"/>
      <c r="BG39" s="43">
        <f t="shared" si="0"/>
        <v>0</v>
      </c>
      <c r="BH39" s="547"/>
      <c r="BJ39" s="567">
        <f t="shared" si="10"/>
        <v>30</v>
      </c>
      <c r="BK39" s="573" t="s">
        <v>1319</v>
      </c>
      <c r="BL39" s="309" t="s">
        <v>41</v>
      </c>
      <c r="BM39" s="559">
        <v>3</v>
      </c>
      <c r="BN39" s="570" t="s">
        <v>1320</v>
      </c>
      <c r="BO39" s="571" t="s">
        <v>1321</v>
      </c>
      <c r="BP39" s="571" t="s">
        <v>1322</v>
      </c>
      <c r="BQ39" s="571" t="s">
        <v>1323</v>
      </c>
      <c r="BR39" s="572" t="s">
        <v>1324</v>
      </c>
      <c r="BS39" s="565" t="s">
        <v>1325</v>
      </c>
      <c r="BX39" s="61"/>
      <c r="BY39" s="61"/>
      <c r="BZ39" s="61"/>
      <c r="CA39" s="61"/>
      <c r="CB39" s="61"/>
      <c r="CC39" s="557"/>
      <c r="CD39" s="61"/>
      <c r="CE39" s="61"/>
      <c r="CF39" s="61"/>
      <c r="CG39" s="61"/>
      <c r="CH39" s="61"/>
      <c r="CI39" s="60"/>
      <c r="CJ39" s="61"/>
      <c r="CK39" s="61"/>
      <c r="CL39" s="61"/>
      <c r="CM39" s="61"/>
      <c r="CN39" s="61"/>
      <c r="CO39" s="60"/>
      <c r="CP39" s="61"/>
      <c r="CQ39" s="61"/>
      <c r="CR39" s="61"/>
      <c r="CS39" s="61"/>
      <c r="CT39" s="61"/>
      <c r="CU39" s="60"/>
      <c r="CV39" s="61"/>
      <c r="CW39" s="61"/>
      <c r="CX39" s="61"/>
      <c r="CY39" s="61"/>
      <c r="CZ39" s="61"/>
      <c r="DA39" s="60"/>
      <c r="DB39" s="61"/>
      <c r="DC39" s="61"/>
      <c r="DD39" s="61"/>
      <c r="DE39" s="61"/>
      <c r="DF39" s="61"/>
      <c r="DG39" s="60"/>
      <c r="DH39" s="61"/>
      <c r="DI39" s="61"/>
      <c r="DJ39" s="61"/>
      <c r="DK39" s="61"/>
      <c r="DL39" s="61"/>
      <c r="DM39" s="60"/>
      <c r="DN39" s="61"/>
      <c r="DO39" s="61"/>
      <c r="DP39" s="61"/>
      <c r="DQ39" s="61"/>
      <c r="DR39" s="61"/>
      <c r="DS39" s="60"/>
      <c r="DT39" s="124"/>
    </row>
    <row r="40" spans="2:124" ht="14.25" customHeight="1" x14ac:dyDescent="0.3">
      <c r="B40" s="567">
        <f t="shared" si="9"/>
        <v>31</v>
      </c>
      <c r="C40" s="573" t="s">
        <v>1326</v>
      </c>
      <c r="D40" s="569"/>
      <c r="E40" s="309" t="s">
        <v>41</v>
      </c>
      <c r="F40" s="559">
        <v>3</v>
      </c>
      <c r="G40" s="442">
        <v>17.619</v>
      </c>
      <c r="H40" s="430">
        <v>0</v>
      </c>
      <c r="I40" s="430">
        <v>0</v>
      </c>
      <c r="J40" s="430">
        <v>0</v>
      </c>
      <c r="K40" s="560">
        <v>0</v>
      </c>
      <c r="L40" s="561">
        <f t="shared" si="1"/>
        <v>17.619</v>
      </c>
      <c r="M40" s="442">
        <v>17.212</v>
      </c>
      <c r="N40" s="430">
        <v>0</v>
      </c>
      <c r="O40" s="430">
        <v>0</v>
      </c>
      <c r="P40" s="430">
        <v>0</v>
      </c>
      <c r="Q40" s="560">
        <v>0</v>
      </c>
      <c r="R40" s="561">
        <f>SUM(M40:Q40)</f>
        <v>17.212</v>
      </c>
      <c r="S40" s="442">
        <v>20.655000000000001</v>
      </c>
      <c r="T40" s="430">
        <v>0</v>
      </c>
      <c r="U40" s="430">
        <v>0</v>
      </c>
      <c r="V40" s="430">
        <v>0</v>
      </c>
      <c r="W40" s="560">
        <v>0</v>
      </c>
      <c r="X40" s="561">
        <f>SUM(S40:W40)</f>
        <v>20.655000000000001</v>
      </c>
      <c r="Y40" s="442">
        <v>0</v>
      </c>
      <c r="Z40" s="430">
        <v>0</v>
      </c>
      <c r="AA40" s="430">
        <v>0</v>
      </c>
      <c r="AB40" s="430">
        <v>0</v>
      </c>
      <c r="AC40" s="560">
        <v>0</v>
      </c>
      <c r="AD40" s="561">
        <f>SUM(Y40:AC40)</f>
        <v>0</v>
      </c>
      <c r="AE40" s="442">
        <v>0</v>
      </c>
      <c r="AF40" s="430">
        <v>0</v>
      </c>
      <c r="AG40" s="430">
        <v>0</v>
      </c>
      <c r="AH40" s="430">
        <v>0</v>
      </c>
      <c r="AI40" s="560">
        <v>0</v>
      </c>
      <c r="AJ40" s="561">
        <f>SUM(AE40:AI40)</f>
        <v>0</v>
      </c>
      <c r="AK40" s="442">
        <v>0</v>
      </c>
      <c r="AL40" s="430">
        <v>0</v>
      </c>
      <c r="AM40" s="430">
        <v>0</v>
      </c>
      <c r="AN40" s="430">
        <v>0</v>
      </c>
      <c r="AO40" s="560">
        <v>0</v>
      </c>
      <c r="AP40" s="561">
        <f>SUM(AK40:AO40)</f>
        <v>0</v>
      </c>
      <c r="AQ40" s="442">
        <v>0</v>
      </c>
      <c r="AR40" s="430">
        <v>0</v>
      </c>
      <c r="AS40" s="430">
        <v>0</v>
      </c>
      <c r="AT40" s="430">
        <v>0</v>
      </c>
      <c r="AU40" s="560">
        <v>0</v>
      </c>
      <c r="AV40" s="561">
        <f>SUM(AQ40:AU40)</f>
        <v>0</v>
      </c>
      <c r="AW40" s="442">
        <v>0</v>
      </c>
      <c r="AX40" s="430">
        <v>0</v>
      </c>
      <c r="AY40" s="430">
        <v>0</v>
      </c>
      <c r="AZ40" s="430">
        <v>0</v>
      </c>
      <c r="BA40" s="560">
        <v>0</v>
      </c>
      <c r="BB40" s="561">
        <f>SUM(AW40:BA40)</f>
        <v>0</v>
      </c>
      <c r="BC40" s="403"/>
      <c r="BD40" s="91"/>
      <c r="BE40" s="409"/>
      <c r="BF40" s="71"/>
      <c r="BG40" s="43">
        <f t="shared" si="0"/>
        <v>0</v>
      </c>
      <c r="BH40" s="547"/>
      <c r="BJ40" s="567">
        <f t="shared" si="10"/>
        <v>31</v>
      </c>
      <c r="BK40" s="573" t="s">
        <v>1326</v>
      </c>
      <c r="BL40" s="309" t="s">
        <v>41</v>
      </c>
      <c r="BM40" s="559">
        <v>3</v>
      </c>
      <c r="BN40" s="570" t="s">
        <v>1327</v>
      </c>
      <c r="BO40" s="571" t="s">
        <v>1328</v>
      </c>
      <c r="BP40" s="571" t="s">
        <v>1329</v>
      </c>
      <c r="BQ40" s="571" t="s">
        <v>1330</v>
      </c>
      <c r="BR40" s="572" t="s">
        <v>1331</v>
      </c>
      <c r="BS40" s="565" t="s">
        <v>1332</v>
      </c>
      <c r="BX40" s="61"/>
      <c r="BY40" s="61"/>
      <c r="BZ40" s="61"/>
      <c r="CA40" s="61"/>
      <c r="CB40" s="61"/>
      <c r="CC40" s="557"/>
      <c r="CD40" s="61"/>
      <c r="CE40" s="61"/>
      <c r="CF40" s="61"/>
      <c r="CG40" s="61"/>
      <c r="CH40" s="61"/>
      <c r="CI40" s="60"/>
      <c r="CJ40" s="61"/>
      <c r="CK40" s="61"/>
      <c r="CL40" s="61"/>
      <c r="CM40" s="61"/>
      <c r="CN40" s="61"/>
      <c r="CO40" s="60"/>
      <c r="CP40" s="61"/>
      <c r="CQ40" s="61"/>
      <c r="CR40" s="61"/>
      <c r="CS40" s="61"/>
      <c r="CT40" s="61"/>
      <c r="CU40" s="60"/>
      <c r="CV40" s="61"/>
      <c r="CW40" s="61"/>
      <c r="CX40" s="61"/>
      <c r="CY40" s="61"/>
      <c r="CZ40" s="61"/>
      <c r="DA40" s="60"/>
      <c r="DB40" s="61"/>
      <c r="DC40" s="61"/>
      <c r="DD40" s="61"/>
      <c r="DE40" s="61"/>
      <c r="DF40" s="61"/>
      <c r="DG40" s="60"/>
      <c r="DH40" s="61"/>
      <c r="DI40" s="61"/>
      <c r="DJ40" s="61"/>
      <c r="DK40" s="61"/>
      <c r="DL40" s="61"/>
      <c r="DM40" s="60"/>
      <c r="DN40" s="61"/>
      <c r="DO40" s="61"/>
      <c r="DP40" s="61"/>
      <c r="DQ40" s="61"/>
      <c r="DR40" s="61"/>
      <c r="DS40" s="60"/>
      <c r="DT40" s="124"/>
    </row>
    <row r="41" spans="2:124" ht="14.25" customHeight="1" x14ac:dyDescent="0.3">
      <c r="B41" s="567">
        <f t="shared" si="9"/>
        <v>32</v>
      </c>
      <c r="C41" s="575" t="s">
        <v>1333</v>
      </c>
      <c r="D41" s="569"/>
      <c r="E41" s="309" t="s">
        <v>41</v>
      </c>
      <c r="F41" s="559">
        <v>3</v>
      </c>
      <c r="G41" s="442">
        <v>0</v>
      </c>
      <c r="H41" s="430">
        <v>0</v>
      </c>
      <c r="I41" s="430">
        <v>0</v>
      </c>
      <c r="J41" s="430">
        <v>0</v>
      </c>
      <c r="K41" s="560">
        <v>0</v>
      </c>
      <c r="L41" s="561">
        <f t="shared" si="1"/>
        <v>0</v>
      </c>
      <c r="M41" s="442">
        <v>0</v>
      </c>
      <c r="N41" s="430">
        <v>0</v>
      </c>
      <c r="O41" s="430">
        <v>0</v>
      </c>
      <c r="P41" s="430">
        <v>0</v>
      </c>
      <c r="Q41" s="560">
        <v>0</v>
      </c>
      <c r="R41" s="561">
        <f t="shared" si="2"/>
        <v>0</v>
      </c>
      <c r="S41" s="442">
        <v>0</v>
      </c>
      <c r="T41" s="430">
        <v>0</v>
      </c>
      <c r="U41" s="430">
        <v>0</v>
      </c>
      <c r="V41" s="430">
        <v>0</v>
      </c>
      <c r="W41" s="560">
        <v>0</v>
      </c>
      <c r="X41" s="561">
        <f t="shared" si="3"/>
        <v>0</v>
      </c>
      <c r="Y41" s="442">
        <v>0</v>
      </c>
      <c r="Z41" s="430">
        <v>8.7390000000000008</v>
      </c>
      <c r="AA41" s="430">
        <v>0</v>
      </c>
      <c r="AB41" s="430">
        <v>0</v>
      </c>
      <c r="AC41" s="560">
        <v>0</v>
      </c>
      <c r="AD41" s="561">
        <f t="shared" si="4"/>
        <v>8.7390000000000008</v>
      </c>
      <c r="AE41" s="442">
        <v>0</v>
      </c>
      <c r="AF41" s="430">
        <v>9.74</v>
      </c>
      <c r="AG41" s="430">
        <v>0</v>
      </c>
      <c r="AH41" s="430">
        <v>0</v>
      </c>
      <c r="AI41" s="560">
        <v>0</v>
      </c>
      <c r="AJ41" s="561">
        <f t="shared" si="5"/>
        <v>9.74</v>
      </c>
      <c r="AK41" s="442">
        <v>0</v>
      </c>
      <c r="AL41" s="430">
        <v>9.74</v>
      </c>
      <c r="AM41" s="430">
        <v>0</v>
      </c>
      <c r="AN41" s="430">
        <v>0</v>
      </c>
      <c r="AO41" s="560">
        <v>0</v>
      </c>
      <c r="AP41" s="561">
        <f t="shared" si="6"/>
        <v>9.74</v>
      </c>
      <c r="AQ41" s="442">
        <v>0</v>
      </c>
      <c r="AR41" s="430">
        <v>9.74</v>
      </c>
      <c r="AS41" s="430">
        <v>0</v>
      </c>
      <c r="AT41" s="430">
        <v>0</v>
      </c>
      <c r="AU41" s="560">
        <v>0</v>
      </c>
      <c r="AV41" s="561">
        <f t="shared" si="7"/>
        <v>9.74</v>
      </c>
      <c r="AW41" s="442">
        <v>0</v>
      </c>
      <c r="AX41" s="430">
        <v>9.74</v>
      </c>
      <c r="AY41" s="430">
        <v>0</v>
      </c>
      <c r="AZ41" s="430">
        <v>0</v>
      </c>
      <c r="BA41" s="560">
        <v>0</v>
      </c>
      <c r="BB41" s="561">
        <f t="shared" si="8"/>
        <v>9.74</v>
      </c>
      <c r="BC41" s="403"/>
      <c r="BD41" s="91"/>
      <c r="BE41" s="409" t="s">
        <v>484</v>
      </c>
      <c r="BF41" s="71"/>
      <c r="BG41" s="43">
        <f>(IF(SUM(BX41:DR41)=0,IF(BV41=1,$BV$5,0),$BX$5))</f>
        <v>0</v>
      </c>
      <c r="BH41" s="547"/>
      <c r="BJ41" s="567">
        <f t="shared" si="10"/>
        <v>32</v>
      </c>
      <c r="BK41" s="576" t="s">
        <v>1334</v>
      </c>
      <c r="BL41" s="309" t="s">
        <v>41</v>
      </c>
      <c r="BM41" s="559">
        <v>3</v>
      </c>
      <c r="BN41" s="570" t="s">
        <v>1335</v>
      </c>
      <c r="BO41" s="571" t="s">
        <v>1336</v>
      </c>
      <c r="BP41" s="571" t="s">
        <v>1337</v>
      </c>
      <c r="BQ41" s="571" t="s">
        <v>1338</v>
      </c>
      <c r="BR41" s="572" t="s">
        <v>1339</v>
      </c>
      <c r="BS41" s="565" t="s">
        <v>1340</v>
      </c>
      <c r="BV41" s="577">
        <f xml:space="preserve"> IF( AND( OR( C41 = DS41, C41=""), SUM(G41:BB41) &lt;&gt; 0), 1, 0 )</f>
        <v>0</v>
      </c>
      <c r="BX41" s="577"/>
      <c r="BY41" s="577"/>
      <c r="BZ41" s="577"/>
      <c r="CA41" s="577"/>
      <c r="CB41" s="577"/>
      <c r="CC41" s="557"/>
      <c r="CD41" s="577"/>
      <c r="CE41" s="577"/>
      <c r="CF41" s="577"/>
      <c r="CG41" s="577"/>
      <c r="CH41" s="577"/>
      <c r="CI41" s="60"/>
      <c r="CJ41" s="577"/>
      <c r="CK41" s="577"/>
      <c r="CL41" s="577"/>
      <c r="CM41" s="577"/>
      <c r="CN41" s="577"/>
      <c r="CO41" s="60"/>
      <c r="CP41" s="577"/>
      <c r="CQ41" s="577"/>
      <c r="CR41" s="577"/>
      <c r="CS41" s="577"/>
      <c r="CT41" s="577"/>
      <c r="CU41" s="60"/>
      <c r="CV41" s="577"/>
      <c r="CW41" s="577"/>
      <c r="CX41" s="577"/>
      <c r="CY41" s="577"/>
      <c r="CZ41" s="577"/>
      <c r="DA41" s="60"/>
      <c r="DB41" s="577"/>
      <c r="DC41" s="577"/>
      <c r="DD41" s="577"/>
      <c r="DE41" s="577"/>
      <c r="DF41" s="577"/>
      <c r="DG41" s="60"/>
      <c r="DH41" s="577"/>
      <c r="DI41" s="577"/>
      <c r="DJ41" s="577"/>
      <c r="DK41" s="577"/>
      <c r="DL41" s="577"/>
      <c r="DM41" s="60"/>
      <c r="DN41" s="577"/>
      <c r="DO41" s="577"/>
      <c r="DP41" s="577"/>
      <c r="DQ41" s="577"/>
      <c r="DR41" s="577"/>
      <c r="DS41" s="320" t="s">
        <v>1341</v>
      </c>
      <c r="DT41" s="124"/>
    </row>
    <row r="42" spans="2:124" ht="14.25" customHeight="1" x14ac:dyDescent="0.3">
      <c r="B42" s="567">
        <f t="shared" si="9"/>
        <v>33</v>
      </c>
      <c r="C42" s="575" t="s">
        <v>1342</v>
      </c>
      <c r="D42" s="569"/>
      <c r="E42" s="309" t="s">
        <v>41</v>
      </c>
      <c r="F42" s="559">
        <v>3</v>
      </c>
      <c r="G42" s="442">
        <v>0</v>
      </c>
      <c r="H42" s="430">
        <v>0</v>
      </c>
      <c r="I42" s="430">
        <v>0</v>
      </c>
      <c r="J42" s="430">
        <v>0</v>
      </c>
      <c r="K42" s="560">
        <v>0</v>
      </c>
      <c r="L42" s="561">
        <f t="shared" si="1"/>
        <v>0</v>
      </c>
      <c r="M42" s="442">
        <v>0</v>
      </c>
      <c r="N42" s="430">
        <v>0</v>
      </c>
      <c r="O42" s="430">
        <v>0</v>
      </c>
      <c r="P42" s="430">
        <v>0</v>
      </c>
      <c r="Q42" s="560">
        <v>0</v>
      </c>
      <c r="R42" s="561">
        <f t="shared" si="2"/>
        <v>0</v>
      </c>
      <c r="S42" s="442">
        <v>0</v>
      </c>
      <c r="T42" s="430">
        <v>0</v>
      </c>
      <c r="U42" s="430">
        <v>0</v>
      </c>
      <c r="V42" s="430">
        <v>0</v>
      </c>
      <c r="W42" s="560">
        <v>0</v>
      </c>
      <c r="X42" s="561">
        <f t="shared" si="3"/>
        <v>0</v>
      </c>
      <c r="Y42" s="442">
        <v>2</v>
      </c>
      <c r="Z42" s="430">
        <v>0</v>
      </c>
      <c r="AA42" s="430">
        <v>0</v>
      </c>
      <c r="AB42" s="430">
        <v>0</v>
      </c>
      <c r="AC42" s="560">
        <v>0</v>
      </c>
      <c r="AD42" s="561">
        <f t="shared" si="4"/>
        <v>2</v>
      </c>
      <c r="AE42" s="442">
        <v>2</v>
      </c>
      <c r="AF42" s="430">
        <v>0</v>
      </c>
      <c r="AG42" s="430">
        <v>0</v>
      </c>
      <c r="AH42" s="430">
        <v>0</v>
      </c>
      <c r="AI42" s="560">
        <v>0</v>
      </c>
      <c r="AJ42" s="561">
        <f t="shared" si="5"/>
        <v>2</v>
      </c>
      <c r="AK42" s="442">
        <v>2</v>
      </c>
      <c r="AL42" s="430">
        <v>0</v>
      </c>
      <c r="AM42" s="430">
        <v>0</v>
      </c>
      <c r="AN42" s="430">
        <v>0</v>
      </c>
      <c r="AO42" s="560">
        <v>0</v>
      </c>
      <c r="AP42" s="561">
        <f t="shared" si="6"/>
        <v>2</v>
      </c>
      <c r="AQ42" s="442">
        <v>2</v>
      </c>
      <c r="AR42" s="430">
        <v>0</v>
      </c>
      <c r="AS42" s="430">
        <v>0</v>
      </c>
      <c r="AT42" s="430">
        <v>0</v>
      </c>
      <c r="AU42" s="560">
        <v>0</v>
      </c>
      <c r="AV42" s="561">
        <f t="shared" si="7"/>
        <v>2</v>
      </c>
      <c r="AW42" s="442">
        <v>2</v>
      </c>
      <c r="AX42" s="430">
        <v>0</v>
      </c>
      <c r="AY42" s="430">
        <v>0</v>
      </c>
      <c r="AZ42" s="430">
        <v>0</v>
      </c>
      <c r="BA42" s="560">
        <v>0</v>
      </c>
      <c r="BB42" s="561">
        <f t="shared" si="8"/>
        <v>2</v>
      </c>
      <c r="BC42" s="403"/>
      <c r="BD42" s="91"/>
      <c r="BE42" s="409" t="s">
        <v>484</v>
      </c>
      <c r="BF42" s="71"/>
      <c r="BG42" s="43">
        <f t="shared" ref="BG42:BG55" si="11">(IF(SUM(BX42:DR42)=0,IF(BV42=1,$BV$5,0),$BX$5))</f>
        <v>0</v>
      </c>
      <c r="BH42" s="547"/>
      <c r="BJ42" s="567">
        <f t="shared" si="10"/>
        <v>33</v>
      </c>
      <c r="BK42" s="578" t="s">
        <v>1343</v>
      </c>
      <c r="BL42" s="309" t="s">
        <v>41</v>
      </c>
      <c r="BM42" s="559">
        <v>3</v>
      </c>
      <c r="BN42" s="570" t="s">
        <v>1344</v>
      </c>
      <c r="BO42" s="571" t="s">
        <v>1345</v>
      </c>
      <c r="BP42" s="571" t="s">
        <v>1346</v>
      </c>
      <c r="BQ42" s="571" t="s">
        <v>1347</v>
      </c>
      <c r="BR42" s="572" t="s">
        <v>1348</v>
      </c>
      <c r="BS42" s="565" t="s">
        <v>1349</v>
      </c>
      <c r="BV42" s="577">
        <f t="shared" ref="BV42:BV55" si="12" xml:space="preserve"> IF( AND( OR( C42 = DS42, C42=""), SUM(G42:BB42) &lt;&gt; 0), 1, 0 )</f>
        <v>0</v>
      </c>
      <c r="BX42" s="577"/>
      <c r="BY42" s="577"/>
      <c r="BZ42" s="577"/>
      <c r="CA42" s="577"/>
      <c r="CB42" s="577"/>
      <c r="CC42" s="557"/>
      <c r="CD42" s="577"/>
      <c r="CE42" s="577"/>
      <c r="CF42" s="577"/>
      <c r="CG42" s="577"/>
      <c r="CH42" s="577"/>
      <c r="CI42" s="60"/>
      <c r="CJ42" s="577"/>
      <c r="CK42" s="577"/>
      <c r="CL42" s="577"/>
      <c r="CM42" s="577"/>
      <c r="CN42" s="577"/>
      <c r="CO42" s="60"/>
      <c r="CP42" s="577"/>
      <c r="CQ42" s="577"/>
      <c r="CR42" s="577"/>
      <c r="CS42" s="577"/>
      <c r="CT42" s="577"/>
      <c r="CU42" s="60"/>
      <c r="CV42" s="577"/>
      <c r="CW42" s="577"/>
      <c r="CX42" s="577"/>
      <c r="CY42" s="577"/>
      <c r="CZ42" s="577"/>
      <c r="DA42" s="60"/>
      <c r="DB42" s="577"/>
      <c r="DC42" s="577"/>
      <c r="DD42" s="577"/>
      <c r="DE42" s="577"/>
      <c r="DF42" s="577"/>
      <c r="DG42" s="60"/>
      <c r="DH42" s="577"/>
      <c r="DI42" s="577"/>
      <c r="DJ42" s="577"/>
      <c r="DK42" s="577"/>
      <c r="DL42" s="577"/>
      <c r="DM42" s="60"/>
      <c r="DN42" s="577"/>
      <c r="DO42" s="577"/>
      <c r="DP42" s="577"/>
      <c r="DQ42" s="577"/>
      <c r="DR42" s="577"/>
      <c r="DS42" s="320" t="s">
        <v>1350</v>
      </c>
      <c r="DT42" s="124"/>
    </row>
    <row r="43" spans="2:124" ht="14.25" customHeight="1" x14ac:dyDescent="0.3">
      <c r="B43" s="567">
        <f t="shared" si="9"/>
        <v>34</v>
      </c>
      <c r="C43" s="575" t="s">
        <v>1351</v>
      </c>
      <c r="D43" s="569"/>
      <c r="E43" s="309" t="s">
        <v>41</v>
      </c>
      <c r="F43" s="559">
        <v>3</v>
      </c>
      <c r="G43" s="442">
        <v>0</v>
      </c>
      <c r="H43" s="430">
        <v>0</v>
      </c>
      <c r="I43" s="430">
        <v>0</v>
      </c>
      <c r="J43" s="430">
        <v>0</v>
      </c>
      <c r="K43" s="560">
        <v>0</v>
      </c>
      <c r="L43" s="561">
        <f t="shared" si="1"/>
        <v>0</v>
      </c>
      <c r="M43" s="442">
        <v>0</v>
      </c>
      <c r="N43" s="430">
        <v>0</v>
      </c>
      <c r="O43" s="430">
        <v>0</v>
      </c>
      <c r="P43" s="430">
        <v>0</v>
      </c>
      <c r="Q43" s="560">
        <v>0</v>
      </c>
      <c r="R43" s="561">
        <f t="shared" si="2"/>
        <v>0</v>
      </c>
      <c r="S43" s="442">
        <v>0</v>
      </c>
      <c r="T43" s="430">
        <v>0</v>
      </c>
      <c r="U43" s="430">
        <v>0</v>
      </c>
      <c r="V43" s="430">
        <v>0</v>
      </c>
      <c r="W43" s="560">
        <v>0</v>
      </c>
      <c r="X43" s="561">
        <f t="shared" si="3"/>
        <v>0</v>
      </c>
      <c r="Y43" s="442">
        <v>0</v>
      </c>
      <c r="Z43" s="430">
        <v>0</v>
      </c>
      <c r="AA43" s="430">
        <v>0</v>
      </c>
      <c r="AB43" s="430">
        <v>0</v>
      </c>
      <c r="AC43" s="560">
        <v>0</v>
      </c>
      <c r="AD43" s="561">
        <f t="shared" si="4"/>
        <v>0</v>
      </c>
      <c r="AE43" s="442">
        <v>0</v>
      </c>
      <c r="AF43" s="430">
        <v>0</v>
      </c>
      <c r="AG43" s="430">
        <v>0</v>
      </c>
      <c r="AH43" s="430">
        <v>0</v>
      </c>
      <c r="AI43" s="560">
        <v>0</v>
      </c>
      <c r="AJ43" s="561">
        <f t="shared" si="5"/>
        <v>0</v>
      </c>
      <c r="AK43" s="442">
        <v>0</v>
      </c>
      <c r="AL43" s="430">
        <v>0</v>
      </c>
      <c r="AM43" s="430">
        <v>0</v>
      </c>
      <c r="AN43" s="430">
        <v>0</v>
      </c>
      <c r="AO43" s="560">
        <v>0</v>
      </c>
      <c r="AP43" s="561">
        <f t="shared" si="6"/>
        <v>0</v>
      </c>
      <c r="AQ43" s="442">
        <v>0</v>
      </c>
      <c r="AR43" s="430">
        <v>0</v>
      </c>
      <c r="AS43" s="430">
        <v>0</v>
      </c>
      <c r="AT43" s="430">
        <v>0</v>
      </c>
      <c r="AU43" s="560">
        <v>0</v>
      </c>
      <c r="AV43" s="561">
        <f t="shared" si="7"/>
        <v>0</v>
      </c>
      <c r="AW43" s="442">
        <v>0</v>
      </c>
      <c r="AX43" s="430">
        <v>0</v>
      </c>
      <c r="AY43" s="430">
        <v>0</v>
      </c>
      <c r="AZ43" s="430">
        <v>0</v>
      </c>
      <c r="BA43" s="560">
        <v>0</v>
      </c>
      <c r="BB43" s="561">
        <f t="shared" si="8"/>
        <v>0</v>
      </c>
      <c r="BC43" s="403"/>
      <c r="BD43" s="91"/>
      <c r="BE43" s="409" t="s">
        <v>484</v>
      </c>
      <c r="BF43" s="71"/>
      <c r="BG43" s="43">
        <f t="shared" si="11"/>
        <v>0</v>
      </c>
      <c r="BH43" s="547"/>
      <c r="BJ43" s="567">
        <f t="shared" si="10"/>
        <v>34</v>
      </c>
      <c r="BK43" s="576" t="s">
        <v>1352</v>
      </c>
      <c r="BL43" s="309" t="s">
        <v>41</v>
      </c>
      <c r="BM43" s="559">
        <v>3</v>
      </c>
      <c r="BN43" s="570" t="s">
        <v>1353</v>
      </c>
      <c r="BO43" s="571" t="s">
        <v>1354</v>
      </c>
      <c r="BP43" s="571" t="s">
        <v>1355</v>
      </c>
      <c r="BQ43" s="571" t="s">
        <v>1356</v>
      </c>
      <c r="BR43" s="572" t="s">
        <v>1357</v>
      </c>
      <c r="BS43" s="565" t="s">
        <v>1358</v>
      </c>
      <c r="BV43" s="577">
        <f t="shared" si="12"/>
        <v>0</v>
      </c>
      <c r="BX43" s="577"/>
      <c r="BY43" s="577"/>
      <c r="BZ43" s="577"/>
      <c r="CA43" s="577"/>
      <c r="CB43" s="577"/>
      <c r="CC43" s="557"/>
      <c r="CD43" s="577"/>
      <c r="CE43" s="577"/>
      <c r="CF43" s="577"/>
      <c r="CG43" s="577"/>
      <c r="CH43" s="577"/>
      <c r="CI43" s="60"/>
      <c r="CJ43" s="577"/>
      <c r="CK43" s="577"/>
      <c r="CL43" s="577"/>
      <c r="CM43" s="577"/>
      <c r="CN43" s="577"/>
      <c r="CO43" s="60"/>
      <c r="CP43" s="577"/>
      <c r="CQ43" s="577"/>
      <c r="CR43" s="577"/>
      <c r="CS43" s="577"/>
      <c r="CT43" s="577"/>
      <c r="CU43" s="60"/>
      <c r="CV43" s="577"/>
      <c r="CW43" s="577"/>
      <c r="CX43" s="577"/>
      <c r="CY43" s="577"/>
      <c r="CZ43" s="577"/>
      <c r="DA43" s="60"/>
      <c r="DB43" s="577"/>
      <c r="DC43" s="577"/>
      <c r="DD43" s="577"/>
      <c r="DE43" s="577"/>
      <c r="DF43" s="577"/>
      <c r="DG43" s="60"/>
      <c r="DH43" s="577"/>
      <c r="DI43" s="577"/>
      <c r="DJ43" s="577"/>
      <c r="DK43" s="577"/>
      <c r="DL43" s="577"/>
      <c r="DM43" s="60"/>
      <c r="DN43" s="577"/>
      <c r="DO43" s="577"/>
      <c r="DP43" s="577"/>
      <c r="DQ43" s="577"/>
      <c r="DR43" s="577"/>
      <c r="DS43" s="320" t="s">
        <v>1359</v>
      </c>
      <c r="DT43" s="124"/>
    </row>
    <row r="44" spans="2:124" ht="14.25" customHeight="1" x14ac:dyDescent="0.3">
      <c r="B44" s="567">
        <f t="shared" si="9"/>
        <v>35</v>
      </c>
      <c r="C44" s="575" t="s">
        <v>1360</v>
      </c>
      <c r="D44" s="569"/>
      <c r="E44" s="309" t="s">
        <v>41</v>
      </c>
      <c r="F44" s="559">
        <v>3</v>
      </c>
      <c r="G44" s="442">
        <v>0.39700000000000002</v>
      </c>
      <c r="H44" s="430">
        <v>3.0390000000000001</v>
      </c>
      <c r="I44" s="430">
        <v>0</v>
      </c>
      <c r="J44" s="430">
        <v>0</v>
      </c>
      <c r="K44" s="560">
        <v>0</v>
      </c>
      <c r="L44" s="561">
        <f t="shared" si="1"/>
        <v>3.4359999999999999</v>
      </c>
      <c r="M44" s="442">
        <v>2.6579999999999999</v>
      </c>
      <c r="N44" s="430">
        <v>0</v>
      </c>
      <c r="O44" s="430">
        <v>0</v>
      </c>
      <c r="P44" s="430">
        <v>0</v>
      </c>
      <c r="Q44" s="560">
        <v>0</v>
      </c>
      <c r="R44" s="561">
        <f t="shared" si="2"/>
        <v>2.6579999999999999</v>
      </c>
      <c r="S44" s="442">
        <v>4.1550000000000002</v>
      </c>
      <c r="T44" s="430">
        <v>0</v>
      </c>
      <c r="U44" s="430">
        <v>0</v>
      </c>
      <c r="V44" s="430">
        <v>0</v>
      </c>
      <c r="W44" s="560">
        <v>0</v>
      </c>
      <c r="X44" s="561">
        <f t="shared" si="3"/>
        <v>4.1550000000000002</v>
      </c>
      <c r="Y44" s="442">
        <v>0</v>
      </c>
      <c r="Z44" s="430">
        <v>0</v>
      </c>
      <c r="AA44" s="430">
        <v>0</v>
      </c>
      <c r="AB44" s="430">
        <v>0</v>
      </c>
      <c r="AC44" s="560">
        <v>0</v>
      </c>
      <c r="AD44" s="561">
        <f t="shared" si="4"/>
        <v>0</v>
      </c>
      <c r="AE44" s="442">
        <v>0</v>
      </c>
      <c r="AF44" s="430">
        <v>0</v>
      </c>
      <c r="AG44" s="430">
        <v>0</v>
      </c>
      <c r="AH44" s="430">
        <v>0</v>
      </c>
      <c r="AI44" s="560">
        <v>0</v>
      </c>
      <c r="AJ44" s="561">
        <f t="shared" si="5"/>
        <v>0</v>
      </c>
      <c r="AK44" s="442">
        <v>0</v>
      </c>
      <c r="AL44" s="430">
        <v>0</v>
      </c>
      <c r="AM44" s="430">
        <v>0</v>
      </c>
      <c r="AN44" s="430">
        <v>0</v>
      </c>
      <c r="AO44" s="560">
        <v>0</v>
      </c>
      <c r="AP44" s="561">
        <f t="shared" si="6"/>
        <v>0</v>
      </c>
      <c r="AQ44" s="442">
        <v>0</v>
      </c>
      <c r="AR44" s="430">
        <v>0</v>
      </c>
      <c r="AS44" s="430">
        <v>0</v>
      </c>
      <c r="AT44" s="430">
        <v>0</v>
      </c>
      <c r="AU44" s="560">
        <v>0</v>
      </c>
      <c r="AV44" s="561">
        <f t="shared" si="7"/>
        <v>0</v>
      </c>
      <c r="AW44" s="442">
        <v>0</v>
      </c>
      <c r="AX44" s="430">
        <v>0</v>
      </c>
      <c r="AY44" s="430">
        <v>0</v>
      </c>
      <c r="AZ44" s="430">
        <v>0</v>
      </c>
      <c r="BA44" s="560">
        <v>0</v>
      </c>
      <c r="BB44" s="561">
        <f t="shared" si="8"/>
        <v>0</v>
      </c>
      <c r="BC44" s="403"/>
      <c r="BD44" s="91"/>
      <c r="BE44" s="409" t="s">
        <v>484</v>
      </c>
      <c r="BF44" s="71"/>
      <c r="BG44" s="43">
        <f t="shared" si="11"/>
        <v>0</v>
      </c>
      <c r="BH44" s="547"/>
      <c r="BJ44" s="567">
        <f t="shared" si="10"/>
        <v>35</v>
      </c>
      <c r="BK44" s="578" t="s">
        <v>1361</v>
      </c>
      <c r="BL44" s="309" t="s">
        <v>41</v>
      </c>
      <c r="BM44" s="559">
        <v>3</v>
      </c>
      <c r="BN44" s="570" t="s">
        <v>1362</v>
      </c>
      <c r="BO44" s="571" t="s">
        <v>1363</v>
      </c>
      <c r="BP44" s="571" t="s">
        <v>1364</v>
      </c>
      <c r="BQ44" s="571" t="s">
        <v>1365</v>
      </c>
      <c r="BR44" s="572" t="s">
        <v>1366</v>
      </c>
      <c r="BS44" s="565" t="s">
        <v>1367</v>
      </c>
      <c r="BV44" s="577">
        <f t="shared" si="12"/>
        <v>0</v>
      </c>
      <c r="BX44" s="577"/>
      <c r="BY44" s="577"/>
      <c r="BZ44" s="577"/>
      <c r="CA44" s="577"/>
      <c r="CB44" s="577"/>
      <c r="CC44" s="557"/>
      <c r="CD44" s="577"/>
      <c r="CE44" s="577"/>
      <c r="CF44" s="577"/>
      <c r="CG44" s="577"/>
      <c r="CH44" s="577"/>
      <c r="CI44" s="60"/>
      <c r="CJ44" s="577"/>
      <c r="CK44" s="577"/>
      <c r="CL44" s="577"/>
      <c r="CM44" s="577"/>
      <c r="CN44" s="577"/>
      <c r="CO44" s="60"/>
      <c r="CP44" s="577"/>
      <c r="CQ44" s="577"/>
      <c r="CR44" s="577"/>
      <c r="CS44" s="577"/>
      <c r="CT44" s="577"/>
      <c r="CU44" s="60"/>
      <c r="CV44" s="577"/>
      <c r="CW44" s="577"/>
      <c r="CX44" s="577"/>
      <c r="CY44" s="577"/>
      <c r="CZ44" s="577"/>
      <c r="DA44" s="60"/>
      <c r="DB44" s="577"/>
      <c r="DC44" s="577"/>
      <c r="DD44" s="577"/>
      <c r="DE44" s="577"/>
      <c r="DF44" s="577"/>
      <c r="DG44" s="60"/>
      <c r="DH44" s="577"/>
      <c r="DI44" s="577"/>
      <c r="DJ44" s="577"/>
      <c r="DK44" s="577"/>
      <c r="DL44" s="577"/>
      <c r="DM44" s="60"/>
      <c r="DN44" s="577"/>
      <c r="DO44" s="577"/>
      <c r="DP44" s="577"/>
      <c r="DQ44" s="577"/>
      <c r="DR44" s="577"/>
      <c r="DS44" s="320" t="s">
        <v>1368</v>
      </c>
      <c r="DT44" s="124"/>
    </row>
    <row r="45" spans="2:124" ht="14.25" customHeight="1" x14ac:dyDescent="0.3">
      <c r="B45" s="567">
        <f t="shared" si="9"/>
        <v>36</v>
      </c>
      <c r="C45" s="575" t="s">
        <v>1369</v>
      </c>
      <c r="D45" s="569"/>
      <c r="E45" s="309" t="s">
        <v>41</v>
      </c>
      <c r="F45" s="559">
        <v>3</v>
      </c>
      <c r="G45" s="442">
        <v>0.877</v>
      </c>
      <c r="H45" s="430">
        <v>0.441</v>
      </c>
      <c r="I45" s="430">
        <v>0</v>
      </c>
      <c r="J45" s="430">
        <v>0</v>
      </c>
      <c r="K45" s="560">
        <v>0</v>
      </c>
      <c r="L45" s="561">
        <f t="shared" si="1"/>
        <v>1.3180000000000001</v>
      </c>
      <c r="M45" s="442">
        <v>0</v>
      </c>
      <c r="N45" s="430">
        <v>1.81</v>
      </c>
      <c r="O45" s="430">
        <v>0</v>
      </c>
      <c r="P45" s="430">
        <v>0</v>
      </c>
      <c r="Q45" s="560">
        <v>0</v>
      </c>
      <c r="R45" s="561">
        <f t="shared" si="2"/>
        <v>1.81</v>
      </c>
      <c r="S45" s="442">
        <v>0</v>
      </c>
      <c r="T45" s="430">
        <v>1.4379999999999999</v>
      </c>
      <c r="U45" s="430">
        <v>0</v>
      </c>
      <c r="V45" s="430">
        <v>0</v>
      </c>
      <c r="W45" s="560">
        <v>0</v>
      </c>
      <c r="X45" s="561">
        <f t="shared" si="3"/>
        <v>1.4379999999999999</v>
      </c>
      <c r="Y45" s="442">
        <v>0</v>
      </c>
      <c r="Z45" s="430">
        <v>0</v>
      </c>
      <c r="AA45" s="430">
        <v>0</v>
      </c>
      <c r="AB45" s="430">
        <v>0</v>
      </c>
      <c r="AC45" s="560">
        <v>0</v>
      </c>
      <c r="AD45" s="561">
        <f t="shared" si="4"/>
        <v>0</v>
      </c>
      <c r="AE45" s="442">
        <v>0</v>
      </c>
      <c r="AF45" s="430">
        <v>0</v>
      </c>
      <c r="AG45" s="430">
        <v>0</v>
      </c>
      <c r="AH45" s="430">
        <v>0</v>
      </c>
      <c r="AI45" s="560">
        <v>0</v>
      </c>
      <c r="AJ45" s="561">
        <f t="shared" si="5"/>
        <v>0</v>
      </c>
      <c r="AK45" s="442">
        <v>0</v>
      </c>
      <c r="AL45" s="430">
        <v>0</v>
      </c>
      <c r="AM45" s="430">
        <v>0</v>
      </c>
      <c r="AN45" s="430">
        <v>0</v>
      </c>
      <c r="AO45" s="560">
        <v>0</v>
      </c>
      <c r="AP45" s="561">
        <f t="shared" si="6"/>
        <v>0</v>
      </c>
      <c r="AQ45" s="442">
        <v>0</v>
      </c>
      <c r="AR45" s="430">
        <v>0</v>
      </c>
      <c r="AS45" s="430">
        <v>0</v>
      </c>
      <c r="AT45" s="430">
        <v>0</v>
      </c>
      <c r="AU45" s="560">
        <v>0</v>
      </c>
      <c r="AV45" s="561">
        <f t="shared" si="7"/>
        <v>0</v>
      </c>
      <c r="AW45" s="442">
        <v>0</v>
      </c>
      <c r="AX45" s="430">
        <v>0</v>
      </c>
      <c r="AY45" s="430">
        <v>0</v>
      </c>
      <c r="AZ45" s="430">
        <v>0</v>
      </c>
      <c r="BA45" s="560">
        <v>0</v>
      </c>
      <c r="BB45" s="561">
        <f t="shared" si="8"/>
        <v>0</v>
      </c>
      <c r="BC45" s="403"/>
      <c r="BD45" s="91"/>
      <c r="BE45" s="409" t="s">
        <v>484</v>
      </c>
      <c r="BF45" s="71"/>
      <c r="BG45" s="43">
        <f t="shared" si="11"/>
        <v>0</v>
      </c>
      <c r="BH45" s="547"/>
      <c r="BJ45" s="567">
        <f t="shared" si="10"/>
        <v>36</v>
      </c>
      <c r="BK45" s="576" t="s">
        <v>1370</v>
      </c>
      <c r="BL45" s="309" t="s">
        <v>41</v>
      </c>
      <c r="BM45" s="559">
        <v>3</v>
      </c>
      <c r="BN45" s="570" t="s">
        <v>1371</v>
      </c>
      <c r="BO45" s="571" t="s">
        <v>1372</v>
      </c>
      <c r="BP45" s="571" t="s">
        <v>1373</v>
      </c>
      <c r="BQ45" s="571" t="s">
        <v>1374</v>
      </c>
      <c r="BR45" s="572" t="s">
        <v>1375</v>
      </c>
      <c r="BS45" s="565" t="s">
        <v>1376</v>
      </c>
      <c r="BV45" s="577">
        <f t="shared" si="12"/>
        <v>0</v>
      </c>
      <c r="BX45" s="577"/>
      <c r="BY45" s="577"/>
      <c r="BZ45" s="577"/>
      <c r="CA45" s="577"/>
      <c r="CB45" s="577"/>
      <c r="CC45" s="557"/>
      <c r="CD45" s="577"/>
      <c r="CE45" s="577"/>
      <c r="CF45" s="577"/>
      <c r="CG45" s="577"/>
      <c r="CH45" s="577"/>
      <c r="CI45" s="60"/>
      <c r="CJ45" s="577"/>
      <c r="CK45" s="577"/>
      <c r="CL45" s="577"/>
      <c r="CM45" s="577"/>
      <c r="CN45" s="577"/>
      <c r="CO45" s="60"/>
      <c r="CP45" s="577"/>
      <c r="CQ45" s="577"/>
      <c r="CR45" s="577"/>
      <c r="CS45" s="577"/>
      <c r="CT45" s="577"/>
      <c r="CU45" s="60"/>
      <c r="CV45" s="577"/>
      <c r="CW45" s="577"/>
      <c r="CX45" s="577"/>
      <c r="CY45" s="577"/>
      <c r="CZ45" s="577"/>
      <c r="DA45" s="60"/>
      <c r="DB45" s="577"/>
      <c r="DC45" s="577"/>
      <c r="DD45" s="577"/>
      <c r="DE45" s="577"/>
      <c r="DF45" s="577"/>
      <c r="DG45" s="60"/>
      <c r="DH45" s="577"/>
      <c r="DI45" s="577"/>
      <c r="DJ45" s="577"/>
      <c r="DK45" s="577"/>
      <c r="DL45" s="577"/>
      <c r="DM45" s="60"/>
      <c r="DN45" s="577"/>
      <c r="DO45" s="577"/>
      <c r="DP45" s="577"/>
      <c r="DQ45" s="577"/>
      <c r="DR45" s="577"/>
      <c r="DS45" s="320" t="s">
        <v>1377</v>
      </c>
      <c r="DT45" s="124"/>
    </row>
    <row r="46" spans="2:124" ht="14.25" customHeight="1" x14ac:dyDescent="0.3">
      <c r="B46" s="567">
        <f t="shared" si="9"/>
        <v>37</v>
      </c>
      <c r="C46" s="575" t="s">
        <v>1378</v>
      </c>
      <c r="D46" s="569"/>
      <c r="E46" s="309" t="s">
        <v>41</v>
      </c>
      <c r="F46" s="559">
        <v>3</v>
      </c>
      <c r="G46" s="442">
        <v>2.9550000000000001</v>
      </c>
      <c r="H46" s="430">
        <v>0</v>
      </c>
      <c r="I46" s="430">
        <v>0</v>
      </c>
      <c r="J46" s="430">
        <v>0</v>
      </c>
      <c r="K46" s="560">
        <v>0</v>
      </c>
      <c r="L46" s="561">
        <f t="shared" si="1"/>
        <v>2.9550000000000001</v>
      </c>
      <c r="M46" s="442">
        <v>4.1280000000000001</v>
      </c>
      <c r="N46" s="430">
        <v>0</v>
      </c>
      <c r="O46" s="430">
        <v>0</v>
      </c>
      <c r="P46" s="430">
        <v>0</v>
      </c>
      <c r="Q46" s="560">
        <v>0</v>
      </c>
      <c r="R46" s="561">
        <f t="shared" si="2"/>
        <v>4.1280000000000001</v>
      </c>
      <c r="S46" s="442">
        <v>3.4540000000000002</v>
      </c>
      <c r="T46" s="430">
        <v>0</v>
      </c>
      <c r="U46" s="430">
        <v>0</v>
      </c>
      <c r="V46" s="430">
        <v>0</v>
      </c>
      <c r="W46" s="560">
        <v>0</v>
      </c>
      <c r="X46" s="561">
        <f t="shared" si="3"/>
        <v>3.4540000000000002</v>
      </c>
      <c r="Y46" s="442">
        <v>0</v>
      </c>
      <c r="Z46" s="430">
        <v>0</v>
      </c>
      <c r="AA46" s="430">
        <v>0</v>
      </c>
      <c r="AB46" s="430">
        <v>0</v>
      </c>
      <c r="AC46" s="560">
        <v>0</v>
      </c>
      <c r="AD46" s="561">
        <f t="shared" si="4"/>
        <v>0</v>
      </c>
      <c r="AE46" s="442">
        <v>0</v>
      </c>
      <c r="AF46" s="430">
        <v>0</v>
      </c>
      <c r="AG46" s="430">
        <v>0</v>
      </c>
      <c r="AH46" s="430">
        <v>0</v>
      </c>
      <c r="AI46" s="560">
        <v>0</v>
      </c>
      <c r="AJ46" s="561">
        <f t="shared" si="5"/>
        <v>0</v>
      </c>
      <c r="AK46" s="442">
        <v>0</v>
      </c>
      <c r="AL46" s="430">
        <v>0</v>
      </c>
      <c r="AM46" s="430">
        <v>0</v>
      </c>
      <c r="AN46" s="430">
        <v>0</v>
      </c>
      <c r="AO46" s="560">
        <v>0</v>
      </c>
      <c r="AP46" s="561">
        <f t="shared" si="6"/>
        <v>0</v>
      </c>
      <c r="AQ46" s="442">
        <v>0</v>
      </c>
      <c r="AR46" s="430">
        <v>0</v>
      </c>
      <c r="AS46" s="430">
        <v>0</v>
      </c>
      <c r="AT46" s="430">
        <v>0</v>
      </c>
      <c r="AU46" s="560">
        <v>0</v>
      </c>
      <c r="AV46" s="561">
        <f t="shared" si="7"/>
        <v>0</v>
      </c>
      <c r="AW46" s="442">
        <v>0</v>
      </c>
      <c r="AX46" s="430">
        <v>0</v>
      </c>
      <c r="AY46" s="430">
        <v>0</v>
      </c>
      <c r="AZ46" s="430">
        <v>0</v>
      </c>
      <c r="BA46" s="560">
        <v>0</v>
      </c>
      <c r="BB46" s="561">
        <f t="shared" si="8"/>
        <v>0</v>
      </c>
      <c r="BC46" s="403"/>
      <c r="BD46" s="91"/>
      <c r="BE46" s="409" t="s">
        <v>484</v>
      </c>
      <c r="BF46" s="71"/>
      <c r="BG46" s="43">
        <f t="shared" si="11"/>
        <v>0</v>
      </c>
      <c r="BH46" s="547"/>
      <c r="BJ46" s="567">
        <f t="shared" si="10"/>
        <v>37</v>
      </c>
      <c r="BK46" s="578" t="s">
        <v>1379</v>
      </c>
      <c r="BL46" s="309" t="s">
        <v>41</v>
      </c>
      <c r="BM46" s="559">
        <v>3</v>
      </c>
      <c r="BN46" s="570" t="s">
        <v>1380</v>
      </c>
      <c r="BO46" s="571" t="s">
        <v>1381</v>
      </c>
      <c r="BP46" s="571" t="s">
        <v>1382</v>
      </c>
      <c r="BQ46" s="571" t="s">
        <v>1383</v>
      </c>
      <c r="BR46" s="572" t="s">
        <v>1384</v>
      </c>
      <c r="BS46" s="565" t="s">
        <v>1385</v>
      </c>
      <c r="BV46" s="577">
        <f t="shared" si="12"/>
        <v>0</v>
      </c>
      <c r="BX46" s="577"/>
      <c r="BY46" s="577"/>
      <c r="BZ46" s="577"/>
      <c r="CA46" s="577"/>
      <c r="CB46" s="577"/>
      <c r="CC46" s="557"/>
      <c r="CD46" s="577"/>
      <c r="CE46" s="577"/>
      <c r="CF46" s="577"/>
      <c r="CG46" s="577"/>
      <c r="CH46" s="577"/>
      <c r="CI46" s="60"/>
      <c r="CJ46" s="577"/>
      <c r="CK46" s="577"/>
      <c r="CL46" s="577"/>
      <c r="CM46" s="577"/>
      <c r="CN46" s="577"/>
      <c r="CO46" s="60"/>
      <c r="CP46" s="577"/>
      <c r="CQ46" s="577"/>
      <c r="CR46" s="577"/>
      <c r="CS46" s="577"/>
      <c r="CT46" s="577"/>
      <c r="CU46" s="60"/>
      <c r="CV46" s="577"/>
      <c r="CW46" s="577"/>
      <c r="CX46" s="577"/>
      <c r="CY46" s="577"/>
      <c r="CZ46" s="577"/>
      <c r="DA46" s="60"/>
      <c r="DB46" s="577"/>
      <c r="DC46" s="577"/>
      <c r="DD46" s="577"/>
      <c r="DE46" s="577"/>
      <c r="DF46" s="577"/>
      <c r="DG46" s="60"/>
      <c r="DH46" s="577"/>
      <c r="DI46" s="577"/>
      <c r="DJ46" s="577"/>
      <c r="DK46" s="577"/>
      <c r="DL46" s="577"/>
      <c r="DM46" s="60"/>
      <c r="DN46" s="577"/>
      <c r="DO46" s="577"/>
      <c r="DP46" s="577"/>
      <c r="DQ46" s="577"/>
      <c r="DR46" s="577"/>
      <c r="DS46" s="320" t="s">
        <v>1386</v>
      </c>
      <c r="DT46" s="147"/>
    </row>
    <row r="47" spans="2:124" ht="14.25" customHeight="1" x14ac:dyDescent="0.3">
      <c r="B47" s="567">
        <f t="shared" si="9"/>
        <v>38</v>
      </c>
      <c r="C47" s="575" t="s">
        <v>1387</v>
      </c>
      <c r="D47" s="569"/>
      <c r="E47" s="309" t="s">
        <v>41</v>
      </c>
      <c r="F47" s="559">
        <v>3</v>
      </c>
      <c r="G47" s="442">
        <v>0.495</v>
      </c>
      <c r="H47" s="430">
        <v>0.13100000000000001</v>
      </c>
      <c r="I47" s="430">
        <v>0</v>
      </c>
      <c r="J47" s="430">
        <v>0</v>
      </c>
      <c r="K47" s="560">
        <v>0</v>
      </c>
      <c r="L47" s="561">
        <f t="shared" si="1"/>
        <v>0.626</v>
      </c>
      <c r="M47" s="442">
        <v>1.69</v>
      </c>
      <c r="N47" s="430">
        <v>0</v>
      </c>
      <c r="O47" s="430">
        <v>0</v>
      </c>
      <c r="P47" s="430">
        <v>0</v>
      </c>
      <c r="Q47" s="560">
        <v>0</v>
      </c>
      <c r="R47" s="561">
        <f t="shared" si="2"/>
        <v>1.69</v>
      </c>
      <c r="S47" s="442">
        <v>5.3609999999999998</v>
      </c>
      <c r="T47" s="430">
        <v>0</v>
      </c>
      <c r="U47" s="430">
        <v>0</v>
      </c>
      <c r="V47" s="430">
        <v>0</v>
      </c>
      <c r="W47" s="560">
        <v>0</v>
      </c>
      <c r="X47" s="561">
        <f t="shared" si="3"/>
        <v>5.3609999999999998</v>
      </c>
      <c r="Y47" s="442">
        <v>0</v>
      </c>
      <c r="Z47" s="430">
        <v>0</v>
      </c>
      <c r="AA47" s="430">
        <v>0</v>
      </c>
      <c r="AB47" s="430">
        <v>0</v>
      </c>
      <c r="AC47" s="560">
        <v>0</v>
      </c>
      <c r="AD47" s="561">
        <f t="shared" si="4"/>
        <v>0</v>
      </c>
      <c r="AE47" s="442">
        <v>0</v>
      </c>
      <c r="AF47" s="430">
        <v>0</v>
      </c>
      <c r="AG47" s="430">
        <v>0</v>
      </c>
      <c r="AH47" s="430">
        <v>0</v>
      </c>
      <c r="AI47" s="560">
        <v>0</v>
      </c>
      <c r="AJ47" s="561">
        <f t="shared" si="5"/>
        <v>0</v>
      </c>
      <c r="AK47" s="442">
        <v>0</v>
      </c>
      <c r="AL47" s="430">
        <v>0</v>
      </c>
      <c r="AM47" s="430">
        <v>0</v>
      </c>
      <c r="AN47" s="430">
        <v>0</v>
      </c>
      <c r="AO47" s="560">
        <v>0</v>
      </c>
      <c r="AP47" s="561">
        <f t="shared" si="6"/>
        <v>0</v>
      </c>
      <c r="AQ47" s="442">
        <v>0</v>
      </c>
      <c r="AR47" s="430">
        <v>0</v>
      </c>
      <c r="AS47" s="430">
        <v>0</v>
      </c>
      <c r="AT47" s="430">
        <v>0</v>
      </c>
      <c r="AU47" s="560">
        <v>0</v>
      </c>
      <c r="AV47" s="561">
        <f t="shared" si="7"/>
        <v>0</v>
      </c>
      <c r="AW47" s="442">
        <v>0</v>
      </c>
      <c r="AX47" s="430">
        <v>0</v>
      </c>
      <c r="AY47" s="430">
        <v>0</v>
      </c>
      <c r="AZ47" s="430">
        <v>0</v>
      </c>
      <c r="BA47" s="560">
        <v>0</v>
      </c>
      <c r="BB47" s="561">
        <f t="shared" si="8"/>
        <v>0</v>
      </c>
      <c r="BC47" s="403"/>
      <c r="BD47" s="91"/>
      <c r="BE47" s="409" t="s">
        <v>484</v>
      </c>
      <c r="BF47" s="71"/>
      <c r="BG47" s="43">
        <f t="shared" si="11"/>
        <v>0</v>
      </c>
      <c r="BH47" s="547"/>
      <c r="BJ47" s="567">
        <f t="shared" si="10"/>
        <v>38</v>
      </c>
      <c r="BK47" s="576" t="s">
        <v>1388</v>
      </c>
      <c r="BL47" s="309" t="s">
        <v>41</v>
      </c>
      <c r="BM47" s="559">
        <v>3</v>
      </c>
      <c r="BN47" s="570" t="s">
        <v>1389</v>
      </c>
      <c r="BO47" s="571" t="s">
        <v>1390</v>
      </c>
      <c r="BP47" s="571" t="s">
        <v>1391</v>
      </c>
      <c r="BQ47" s="571" t="s">
        <v>1392</v>
      </c>
      <c r="BR47" s="572" t="s">
        <v>1393</v>
      </c>
      <c r="BS47" s="565" t="s">
        <v>1394</v>
      </c>
      <c r="BV47" s="577">
        <f t="shared" si="12"/>
        <v>0</v>
      </c>
      <c r="BX47" s="577"/>
      <c r="BY47" s="577"/>
      <c r="BZ47" s="577"/>
      <c r="CA47" s="577"/>
      <c r="CB47" s="577"/>
      <c r="CC47" s="557"/>
      <c r="CD47" s="577"/>
      <c r="CE47" s="577"/>
      <c r="CF47" s="577"/>
      <c r="CG47" s="577"/>
      <c r="CH47" s="577"/>
      <c r="CI47" s="60"/>
      <c r="CJ47" s="577"/>
      <c r="CK47" s="577"/>
      <c r="CL47" s="577"/>
      <c r="CM47" s="577"/>
      <c r="CN47" s="577"/>
      <c r="CO47" s="60"/>
      <c r="CP47" s="577"/>
      <c r="CQ47" s="577"/>
      <c r="CR47" s="577"/>
      <c r="CS47" s="577"/>
      <c r="CT47" s="577"/>
      <c r="CU47" s="60"/>
      <c r="CV47" s="577"/>
      <c r="CW47" s="577"/>
      <c r="CX47" s="577"/>
      <c r="CY47" s="577"/>
      <c r="CZ47" s="577"/>
      <c r="DA47" s="60"/>
      <c r="DB47" s="577"/>
      <c r="DC47" s="577"/>
      <c r="DD47" s="577"/>
      <c r="DE47" s="577"/>
      <c r="DF47" s="577"/>
      <c r="DG47" s="60"/>
      <c r="DH47" s="577"/>
      <c r="DI47" s="577"/>
      <c r="DJ47" s="577"/>
      <c r="DK47" s="577"/>
      <c r="DL47" s="577"/>
      <c r="DM47" s="60"/>
      <c r="DN47" s="577"/>
      <c r="DO47" s="577"/>
      <c r="DP47" s="577"/>
      <c r="DQ47" s="577"/>
      <c r="DR47" s="577"/>
      <c r="DS47" s="320" t="s">
        <v>1395</v>
      </c>
      <c r="DT47" s="147"/>
    </row>
    <row r="48" spans="2:124" ht="14.25" customHeight="1" x14ac:dyDescent="0.3">
      <c r="B48" s="567">
        <f t="shared" si="9"/>
        <v>39</v>
      </c>
      <c r="C48" s="579" t="s">
        <v>1396</v>
      </c>
      <c r="D48" s="569"/>
      <c r="E48" s="309" t="s">
        <v>41</v>
      </c>
      <c r="F48" s="559">
        <v>3</v>
      </c>
      <c r="G48" s="442"/>
      <c r="H48" s="430"/>
      <c r="I48" s="430"/>
      <c r="J48" s="430"/>
      <c r="K48" s="560"/>
      <c r="L48" s="561">
        <f t="shared" si="1"/>
        <v>0</v>
      </c>
      <c r="M48" s="442"/>
      <c r="N48" s="430"/>
      <c r="O48" s="430"/>
      <c r="P48" s="430"/>
      <c r="Q48" s="560"/>
      <c r="R48" s="561">
        <f t="shared" si="2"/>
        <v>0</v>
      </c>
      <c r="S48" s="442"/>
      <c r="T48" s="430"/>
      <c r="U48" s="430"/>
      <c r="V48" s="430"/>
      <c r="W48" s="560"/>
      <c r="X48" s="561">
        <f t="shared" si="3"/>
        <v>0</v>
      </c>
      <c r="Y48" s="442"/>
      <c r="Z48" s="430"/>
      <c r="AA48" s="430"/>
      <c r="AB48" s="430"/>
      <c r="AC48" s="560"/>
      <c r="AD48" s="561">
        <f t="shared" si="4"/>
        <v>0</v>
      </c>
      <c r="AE48" s="442"/>
      <c r="AF48" s="430"/>
      <c r="AG48" s="430"/>
      <c r="AH48" s="430"/>
      <c r="AI48" s="560"/>
      <c r="AJ48" s="561">
        <f t="shared" si="5"/>
        <v>0</v>
      </c>
      <c r="AK48" s="442"/>
      <c r="AL48" s="430"/>
      <c r="AM48" s="430"/>
      <c r="AN48" s="430"/>
      <c r="AO48" s="560"/>
      <c r="AP48" s="561">
        <f t="shared" si="6"/>
        <v>0</v>
      </c>
      <c r="AQ48" s="442"/>
      <c r="AR48" s="430"/>
      <c r="AS48" s="430"/>
      <c r="AT48" s="430"/>
      <c r="AU48" s="560"/>
      <c r="AV48" s="561">
        <f t="shared" si="7"/>
        <v>0</v>
      </c>
      <c r="AW48" s="442"/>
      <c r="AX48" s="430"/>
      <c r="AY48" s="430"/>
      <c r="AZ48" s="430"/>
      <c r="BA48" s="560"/>
      <c r="BB48" s="561">
        <f t="shared" si="8"/>
        <v>0</v>
      </c>
      <c r="BC48" s="403"/>
      <c r="BD48" s="91"/>
      <c r="BE48" s="409" t="s">
        <v>484</v>
      </c>
      <c r="BF48" s="71"/>
      <c r="BG48" s="43">
        <f t="shared" si="11"/>
        <v>0</v>
      </c>
      <c r="BH48" s="547"/>
      <c r="BJ48" s="567">
        <f t="shared" si="10"/>
        <v>39</v>
      </c>
      <c r="BK48" s="578" t="s">
        <v>1397</v>
      </c>
      <c r="BL48" s="309" t="s">
        <v>41</v>
      </c>
      <c r="BM48" s="559">
        <v>3</v>
      </c>
      <c r="BN48" s="570" t="s">
        <v>1398</v>
      </c>
      <c r="BO48" s="571" t="s">
        <v>1399</v>
      </c>
      <c r="BP48" s="571" t="s">
        <v>1400</v>
      </c>
      <c r="BQ48" s="571" t="s">
        <v>1401</v>
      </c>
      <c r="BR48" s="572" t="s">
        <v>1402</v>
      </c>
      <c r="BS48" s="565" t="s">
        <v>1403</v>
      </c>
      <c r="BV48" s="577">
        <f t="shared" si="12"/>
        <v>0</v>
      </c>
      <c r="BX48" s="577"/>
      <c r="BY48" s="577"/>
      <c r="BZ48" s="577"/>
      <c r="CA48" s="577"/>
      <c r="CB48" s="577"/>
      <c r="CC48" s="557"/>
      <c r="CD48" s="577"/>
      <c r="CE48" s="577"/>
      <c r="CF48" s="577"/>
      <c r="CG48" s="577"/>
      <c r="CH48" s="577"/>
      <c r="CI48" s="60"/>
      <c r="CJ48" s="577"/>
      <c r="CK48" s="577"/>
      <c r="CL48" s="577"/>
      <c r="CM48" s="577"/>
      <c r="CN48" s="577"/>
      <c r="CO48" s="60"/>
      <c r="CP48" s="577"/>
      <c r="CQ48" s="577"/>
      <c r="CR48" s="577"/>
      <c r="CS48" s="577"/>
      <c r="CT48" s="577"/>
      <c r="CU48" s="60"/>
      <c r="CV48" s="577"/>
      <c r="CW48" s="577"/>
      <c r="CX48" s="577"/>
      <c r="CY48" s="577"/>
      <c r="CZ48" s="577"/>
      <c r="DA48" s="60"/>
      <c r="DB48" s="577"/>
      <c r="DC48" s="577"/>
      <c r="DD48" s="577"/>
      <c r="DE48" s="577"/>
      <c r="DF48" s="577"/>
      <c r="DG48" s="60"/>
      <c r="DH48" s="577"/>
      <c r="DI48" s="577"/>
      <c r="DJ48" s="577"/>
      <c r="DK48" s="577"/>
      <c r="DL48" s="577"/>
      <c r="DM48" s="60"/>
      <c r="DN48" s="577"/>
      <c r="DO48" s="577"/>
      <c r="DP48" s="577"/>
      <c r="DQ48" s="577"/>
      <c r="DR48" s="577"/>
      <c r="DS48" s="320" t="s">
        <v>1396</v>
      </c>
      <c r="DT48" s="147"/>
    </row>
    <row r="49" spans="2:124" ht="14.25" customHeight="1" x14ac:dyDescent="0.3">
      <c r="B49" s="567">
        <f t="shared" si="9"/>
        <v>40</v>
      </c>
      <c r="C49" s="579" t="s">
        <v>1404</v>
      </c>
      <c r="D49" s="569"/>
      <c r="E49" s="309" t="s">
        <v>41</v>
      </c>
      <c r="F49" s="559">
        <v>3</v>
      </c>
      <c r="G49" s="442"/>
      <c r="H49" s="430"/>
      <c r="I49" s="430"/>
      <c r="J49" s="430"/>
      <c r="K49" s="560"/>
      <c r="L49" s="561">
        <f t="shared" si="1"/>
        <v>0</v>
      </c>
      <c r="M49" s="442"/>
      <c r="N49" s="430"/>
      <c r="O49" s="430"/>
      <c r="P49" s="430"/>
      <c r="Q49" s="560"/>
      <c r="R49" s="561">
        <f t="shared" si="2"/>
        <v>0</v>
      </c>
      <c r="S49" s="442"/>
      <c r="T49" s="430"/>
      <c r="U49" s="430"/>
      <c r="V49" s="430"/>
      <c r="W49" s="560"/>
      <c r="X49" s="561">
        <f t="shared" si="3"/>
        <v>0</v>
      </c>
      <c r="Y49" s="442"/>
      <c r="Z49" s="430"/>
      <c r="AA49" s="430"/>
      <c r="AB49" s="430"/>
      <c r="AC49" s="560"/>
      <c r="AD49" s="561">
        <f t="shared" si="4"/>
        <v>0</v>
      </c>
      <c r="AE49" s="442"/>
      <c r="AF49" s="430"/>
      <c r="AG49" s="430"/>
      <c r="AH49" s="430"/>
      <c r="AI49" s="560"/>
      <c r="AJ49" s="561">
        <f t="shared" si="5"/>
        <v>0</v>
      </c>
      <c r="AK49" s="442"/>
      <c r="AL49" s="430"/>
      <c r="AM49" s="430"/>
      <c r="AN49" s="430"/>
      <c r="AO49" s="560"/>
      <c r="AP49" s="561">
        <f t="shared" si="6"/>
        <v>0</v>
      </c>
      <c r="AQ49" s="442"/>
      <c r="AR49" s="430"/>
      <c r="AS49" s="430"/>
      <c r="AT49" s="430"/>
      <c r="AU49" s="560"/>
      <c r="AV49" s="561">
        <f t="shared" si="7"/>
        <v>0</v>
      </c>
      <c r="AW49" s="442"/>
      <c r="AX49" s="430"/>
      <c r="AY49" s="430"/>
      <c r="AZ49" s="430"/>
      <c r="BA49" s="560"/>
      <c r="BB49" s="561">
        <f t="shared" si="8"/>
        <v>0</v>
      </c>
      <c r="BC49" s="403"/>
      <c r="BD49" s="91"/>
      <c r="BE49" s="409" t="s">
        <v>484</v>
      </c>
      <c r="BF49" s="115"/>
      <c r="BG49" s="43">
        <f t="shared" si="11"/>
        <v>0</v>
      </c>
      <c r="BH49" s="547"/>
      <c r="BJ49" s="567">
        <f t="shared" si="10"/>
        <v>40</v>
      </c>
      <c r="BK49" s="576" t="s">
        <v>1405</v>
      </c>
      <c r="BL49" s="309" t="s">
        <v>41</v>
      </c>
      <c r="BM49" s="559">
        <v>3</v>
      </c>
      <c r="BN49" s="570" t="s">
        <v>1406</v>
      </c>
      <c r="BO49" s="571" t="s">
        <v>1407</v>
      </c>
      <c r="BP49" s="571" t="s">
        <v>1408</v>
      </c>
      <c r="BQ49" s="571" t="s">
        <v>1409</v>
      </c>
      <c r="BR49" s="572" t="s">
        <v>1410</v>
      </c>
      <c r="BS49" s="565" t="s">
        <v>1411</v>
      </c>
      <c r="BV49" s="577">
        <f t="shared" si="12"/>
        <v>0</v>
      </c>
      <c r="BX49" s="577"/>
      <c r="BY49" s="577"/>
      <c r="BZ49" s="577"/>
      <c r="CA49" s="577"/>
      <c r="CB49" s="577"/>
      <c r="CC49" s="557"/>
      <c r="CD49" s="577"/>
      <c r="CE49" s="577"/>
      <c r="CF49" s="577"/>
      <c r="CG49" s="577"/>
      <c r="CH49" s="577"/>
      <c r="CI49" s="60"/>
      <c r="CJ49" s="577"/>
      <c r="CK49" s="577"/>
      <c r="CL49" s="577"/>
      <c r="CM49" s="577"/>
      <c r="CN49" s="577"/>
      <c r="CO49" s="60"/>
      <c r="CP49" s="577"/>
      <c r="CQ49" s="577"/>
      <c r="CR49" s="577"/>
      <c r="CS49" s="577"/>
      <c r="CT49" s="577"/>
      <c r="CU49" s="60"/>
      <c r="CV49" s="577"/>
      <c r="CW49" s="577"/>
      <c r="CX49" s="577"/>
      <c r="CY49" s="577"/>
      <c r="CZ49" s="577"/>
      <c r="DA49" s="60"/>
      <c r="DB49" s="577"/>
      <c r="DC49" s="577"/>
      <c r="DD49" s="577"/>
      <c r="DE49" s="577"/>
      <c r="DF49" s="577"/>
      <c r="DG49" s="60"/>
      <c r="DH49" s="577"/>
      <c r="DI49" s="577"/>
      <c r="DJ49" s="577"/>
      <c r="DK49" s="577"/>
      <c r="DL49" s="577"/>
      <c r="DM49" s="60"/>
      <c r="DN49" s="577"/>
      <c r="DO49" s="577"/>
      <c r="DP49" s="577"/>
      <c r="DQ49" s="577"/>
      <c r="DR49" s="577"/>
      <c r="DS49" s="320" t="s">
        <v>1404</v>
      </c>
      <c r="DT49" s="499"/>
    </row>
    <row r="50" spans="2:124" ht="14.25" customHeight="1" x14ac:dyDescent="0.3">
      <c r="B50" s="567">
        <f t="shared" si="9"/>
        <v>41</v>
      </c>
      <c r="C50" s="579" t="s">
        <v>1412</v>
      </c>
      <c r="D50" s="580"/>
      <c r="E50" s="581" t="s">
        <v>41</v>
      </c>
      <c r="F50" s="582">
        <v>3</v>
      </c>
      <c r="G50" s="442"/>
      <c r="H50" s="430"/>
      <c r="I50" s="430"/>
      <c r="J50" s="430"/>
      <c r="K50" s="560"/>
      <c r="L50" s="561">
        <f t="shared" si="1"/>
        <v>0</v>
      </c>
      <c r="M50" s="442"/>
      <c r="N50" s="430"/>
      <c r="O50" s="430"/>
      <c r="P50" s="430"/>
      <c r="Q50" s="560"/>
      <c r="R50" s="561">
        <f t="shared" si="2"/>
        <v>0</v>
      </c>
      <c r="S50" s="442"/>
      <c r="T50" s="430"/>
      <c r="U50" s="430"/>
      <c r="V50" s="430"/>
      <c r="W50" s="560"/>
      <c r="X50" s="561">
        <f t="shared" si="3"/>
        <v>0</v>
      </c>
      <c r="Y50" s="442"/>
      <c r="Z50" s="430"/>
      <c r="AA50" s="430"/>
      <c r="AB50" s="430"/>
      <c r="AC50" s="560"/>
      <c r="AD50" s="561">
        <f t="shared" si="4"/>
        <v>0</v>
      </c>
      <c r="AE50" s="442"/>
      <c r="AF50" s="430"/>
      <c r="AG50" s="430"/>
      <c r="AH50" s="430"/>
      <c r="AI50" s="560"/>
      <c r="AJ50" s="561">
        <f t="shared" si="5"/>
        <v>0</v>
      </c>
      <c r="AK50" s="442"/>
      <c r="AL50" s="430"/>
      <c r="AM50" s="430"/>
      <c r="AN50" s="430"/>
      <c r="AO50" s="560"/>
      <c r="AP50" s="561">
        <f t="shared" si="6"/>
        <v>0</v>
      </c>
      <c r="AQ50" s="442"/>
      <c r="AR50" s="430"/>
      <c r="AS50" s="430"/>
      <c r="AT50" s="430"/>
      <c r="AU50" s="560"/>
      <c r="AV50" s="561">
        <f t="shared" si="7"/>
        <v>0</v>
      </c>
      <c r="AW50" s="442"/>
      <c r="AX50" s="430"/>
      <c r="AY50" s="430"/>
      <c r="AZ50" s="430"/>
      <c r="BA50" s="560"/>
      <c r="BB50" s="561">
        <f t="shared" si="8"/>
        <v>0</v>
      </c>
      <c r="BC50" s="403"/>
      <c r="BD50" s="91"/>
      <c r="BE50" s="409" t="s">
        <v>484</v>
      </c>
      <c r="BF50" s="115"/>
      <c r="BG50" s="43">
        <f t="shared" si="11"/>
        <v>0</v>
      </c>
      <c r="BH50" s="547"/>
      <c r="BJ50" s="567">
        <f t="shared" si="10"/>
        <v>41</v>
      </c>
      <c r="BK50" s="583" t="s">
        <v>1413</v>
      </c>
      <c r="BL50" s="581" t="s">
        <v>41</v>
      </c>
      <c r="BM50" s="582">
        <v>3</v>
      </c>
      <c r="BN50" s="584" t="s">
        <v>1414</v>
      </c>
      <c r="BO50" s="563" t="s">
        <v>1415</v>
      </c>
      <c r="BP50" s="563" t="s">
        <v>1416</v>
      </c>
      <c r="BQ50" s="563" t="s">
        <v>1417</v>
      </c>
      <c r="BR50" s="585" t="s">
        <v>1418</v>
      </c>
      <c r="BS50" s="565" t="s">
        <v>1419</v>
      </c>
      <c r="BV50" s="577">
        <f t="shared" si="12"/>
        <v>0</v>
      </c>
      <c r="BX50" s="577"/>
      <c r="BY50" s="577"/>
      <c r="BZ50" s="577"/>
      <c r="CA50" s="577"/>
      <c r="CB50" s="577"/>
      <c r="CC50" s="557"/>
      <c r="CD50" s="577"/>
      <c r="CE50" s="577"/>
      <c r="CF50" s="577"/>
      <c r="CG50" s="577"/>
      <c r="CH50" s="577"/>
      <c r="CI50" s="60"/>
      <c r="CJ50" s="577"/>
      <c r="CK50" s="577"/>
      <c r="CL50" s="577"/>
      <c r="CM50" s="577"/>
      <c r="CN50" s="577"/>
      <c r="CO50" s="60"/>
      <c r="CP50" s="577"/>
      <c r="CQ50" s="577"/>
      <c r="CR50" s="577"/>
      <c r="CS50" s="577"/>
      <c r="CT50" s="577"/>
      <c r="CU50" s="60"/>
      <c r="CV50" s="577"/>
      <c r="CW50" s="577"/>
      <c r="CX50" s="577"/>
      <c r="CY50" s="577"/>
      <c r="CZ50" s="577"/>
      <c r="DA50" s="60"/>
      <c r="DB50" s="577"/>
      <c r="DC50" s="577"/>
      <c r="DD50" s="577"/>
      <c r="DE50" s="577"/>
      <c r="DF50" s="577"/>
      <c r="DG50" s="60"/>
      <c r="DH50" s="577"/>
      <c r="DI50" s="577"/>
      <c r="DJ50" s="577"/>
      <c r="DK50" s="577"/>
      <c r="DL50" s="577"/>
      <c r="DM50" s="60"/>
      <c r="DN50" s="577"/>
      <c r="DO50" s="577"/>
      <c r="DP50" s="577"/>
      <c r="DQ50" s="577"/>
      <c r="DR50" s="577"/>
      <c r="DS50" s="320" t="s">
        <v>1412</v>
      </c>
      <c r="DT50" s="499"/>
    </row>
    <row r="51" spans="2:124" ht="14.25" customHeight="1" x14ac:dyDescent="0.3">
      <c r="B51" s="567">
        <f t="shared" si="9"/>
        <v>42</v>
      </c>
      <c r="C51" s="579" t="s">
        <v>1420</v>
      </c>
      <c r="D51" s="580"/>
      <c r="E51" s="581" t="s">
        <v>41</v>
      </c>
      <c r="F51" s="582">
        <v>3</v>
      </c>
      <c r="G51" s="442"/>
      <c r="H51" s="430"/>
      <c r="I51" s="430"/>
      <c r="J51" s="430"/>
      <c r="K51" s="560"/>
      <c r="L51" s="561">
        <f>SUM(G51:K51)</f>
        <v>0</v>
      </c>
      <c r="M51" s="442"/>
      <c r="N51" s="430"/>
      <c r="O51" s="430"/>
      <c r="P51" s="430"/>
      <c r="Q51" s="560"/>
      <c r="R51" s="561">
        <f>SUM(M51:Q51)</f>
        <v>0</v>
      </c>
      <c r="S51" s="442"/>
      <c r="T51" s="430"/>
      <c r="U51" s="430"/>
      <c r="V51" s="430"/>
      <c r="W51" s="560"/>
      <c r="X51" s="561">
        <f>SUM(S51:W51)</f>
        <v>0</v>
      </c>
      <c r="Y51" s="442"/>
      <c r="Z51" s="430"/>
      <c r="AA51" s="430"/>
      <c r="AB51" s="430"/>
      <c r="AC51" s="560"/>
      <c r="AD51" s="561">
        <f>SUM(Y51:AC51)</f>
        <v>0</v>
      </c>
      <c r="AE51" s="442"/>
      <c r="AF51" s="430"/>
      <c r="AG51" s="430"/>
      <c r="AH51" s="430"/>
      <c r="AI51" s="560"/>
      <c r="AJ51" s="561">
        <f>SUM(AE51:AI51)</f>
        <v>0</v>
      </c>
      <c r="AK51" s="442"/>
      <c r="AL51" s="430"/>
      <c r="AM51" s="430"/>
      <c r="AN51" s="430"/>
      <c r="AO51" s="560"/>
      <c r="AP51" s="561">
        <f>SUM(AK51:AO51)</f>
        <v>0</v>
      </c>
      <c r="AQ51" s="442"/>
      <c r="AR51" s="430"/>
      <c r="AS51" s="430"/>
      <c r="AT51" s="430"/>
      <c r="AU51" s="560"/>
      <c r="AV51" s="561">
        <f>SUM(AQ51:AU51)</f>
        <v>0</v>
      </c>
      <c r="AW51" s="442"/>
      <c r="AX51" s="430"/>
      <c r="AY51" s="430"/>
      <c r="AZ51" s="430"/>
      <c r="BA51" s="560"/>
      <c r="BB51" s="561">
        <f>SUM(AW51:BA51)</f>
        <v>0</v>
      </c>
      <c r="BC51" s="403"/>
      <c r="BD51" s="91"/>
      <c r="BE51" s="409" t="s">
        <v>484</v>
      </c>
      <c r="BF51" s="54"/>
      <c r="BG51" s="43">
        <f t="shared" si="11"/>
        <v>0</v>
      </c>
      <c r="BH51" s="547"/>
      <c r="BJ51" s="567">
        <f t="shared" si="10"/>
        <v>42</v>
      </c>
      <c r="BK51" s="583" t="s">
        <v>1421</v>
      </c>
      <c r="BL51" s="581" t="s">
        <v>41</v>
      </c>
      <c r="BM51" s="582">
        <v>3</v>
      </c>
      <c r="BN51" s="584" t="s">
        <v>1422</v>
      </c>
      <c r="BO51" s="563" t="s">
        <v>1423</v>
      </c>
      <c r="BP51" s="563" t="s">
        <v>1424</v>
      </c>
      <c r="BQ51" s="563" t="s">
        <v>1425</v>
      </c>
      <c r="BR51" s="585" t="s">
        <v>1426</v>
      </c>
      <c r="BS51" s="565" t="s">
        <v>1427</v>
      </c>
      <c r="BV51" s="577">
        <f t="shared" si="12"/>
        <v>0</v>
      </c>
      <c r="BX51" s="577"/>
      <c r="BY51" s="577"/>
      <c r="BZ51" s="577"/>
      <c r="CA51" s="577"/>
      <c r="CB51" s="577"/>
      <c r="CC51" s="557"/>
      <c r="CD51" s="577"/>
      <c r="CE51" s="577"/>
      <c r="CF51" s="577"/>
      <c r="CG51" s="577"/>
      <c r="CH51" s="577"/>
      <c r="CI51" s="60"/>
      <c r="CJ51" s="577"/>
      <c r="CK51" s="577"/>
      <c r="CL51" s="577"/>
      <c r="CM51" s="577"/>
      <c r="CN51" s="577"/>
      <c r="CO51" s="60"/>
      <c r="CP51" s="577"/>
      <c r="CQ51" s="577"/>
      <c r="CR51" s="577"/>
      <c r="CS51" s="577"/>
      <c r="CT51" s="577"/>
      <c r="CU51" s="60"/>
      <c r="CV51" s="577"/>
      <c r="CW51" s="577"/>
      <c r="CX51" s="577"/>
      <c r="CY51" s="577"/>
      <c r="CZ51" s="577"/>
      <c r="DA51" s="60"/>
      <c r="DB51" s="577"/>
      <c r="DC51" s="577"/>
      <c r="DD51" s="577"/>
      <c r="DE51" s="577"/>
      <c r="DF51" s="577"/>
      <c r="DG51" s="60"/>
      <c r="DH51" s="577"/>
      <c r="DI51" s="577"/>
      <c r="DJ51" s="577"/>
      <c r="DK51" s="577"/>
      <c r="DL51" s="577"/>
      <c r="DM51" s="60"/>
      <c r="DN51" s="577"/>
      <c r="DO51" s="577"/>
      <c r="DP51" s="577"/>
      <c r="DQ51" s="577"/>
      <c r="DR51" s="577"/>
      <c r="DS51" s="320" t="s">
        <v>1420</v>
      </c>
      <c r="DT51" s="499"/>
    </row>
    <row r="52" spans="2:124" ht="14.25" customHeight="1" x14ac:dyDescent="0.3">
      <c r="B52" s="567">
        <f t="shared" si="9"/>
        <v>43</v>
      </c>
      <c r="C52" s="579" t="s">
        <v>1428</v>
      </c>
      <c r="D52" s="580"/>
      <c r="E52" s="581" t="s">
        <v>41</v>
      </c>
      <c r="F52" s="582">
        <v>3</v>
      </c>
      <c r="G52" s="442"/>
      <c r="H52" s="430"/>
      <c r="I52" s="430"/>
      <c r="J52" s="430"/>
      <c r="K52" s="560"/>
      <c r="L52" s="561">
        <f>SUM(G52:K52)</f>
        <v>0</v>
      </c>
      <c r="M52" s="442"/>
      <c r="N52" s="430"/>
      <c r="O52" s="430"/>
      <c r="P52" s="430"/>
      <c r="Q52" s="560"/>
      <c r="R52" s="561">
        <f>SUM(M52:Q52)</f>
        <v>0</v>
      </c>
      <c r="S52" s="442"/>
      <c r="T52" s="430"/>
      <c r="U52" s="430"/>
      <c r="V52" s="430"/>
      <c r="W52" s="560"/>
      <c r="X52" s="561">
        <f>SUM(S52:W52)</f>
        <v>0</v>
      </c>
      <c r="Y52" s="442"/>
      <c r="Z52" s="430"/>
      <c r="AA52" s="430"/>
      <c r="AB52" s="430"/>
      <c r="AC52" s="560"/>
      <c r="AD52" s="561">
        <f>SUM(Y52:AC52)</f>
        <v>0</v>
      </c>
      <c r="AE52" s="442"/>
      <c r="AF52" s="430"/>
      <c r="AG52" s="430"/>
      <c r="AH52" s="430"/>
      <c r="AI52" s="560"/>
      <c r="AJ52" s="561">
        <f>SUM(AE52:AI52)</f>
        <v>0</v>
      </c>
      <c r="AK52" s="442"/>
      <c r="AL52" s="430"/>
      <c r="AM52" s="430"/>
      <c r="AN52" s="430"/>
      <c r="AO52" s="560"/>
      <c r="AP52" s="561">
        <f>SUM(AK52:AO52)</f>
        <v>0</v>
      </c>
      <c r="AQ52" s="442"/>
      <c r="AR52" s="430"/>
      <c r="AS52" s="430"/>
      <c r="AT52" s="430"/>
      <c r="AU52" s="560"/>
      <c r="AV52" s="561">
        <f>SUM(AQ52:AU52)</f>
        <v>0</v>
      </c>
      <c r="AW52" s="442"/>
      <c r="AX52" s="430"/>
      <c r="AY52" s="430"/>
      <c r="AZ52" s="430"/>
      <c r="BA52" s="560"/>
      <c r="BB52" s="561">
        <f>SUM(AW52:BA52)</f>
        <v>0</v>
      </c>
      <c r="BC52" s="403"/>
      <c r="BD52" s="91"/>
      <c r="BE52" s="409" t="s">
        <v>484</v>
      </c>
      <c r="BF52" s="287"/>
      <c r="BG52" s="43">
        <f t="shared" si="11"/>
        <v>0</v>
      </c>
      <c r="BH52" s="547"/>
      <c r="BJ52" s="567">
        <f t="shared" si="10"/>
        <v>43</v>
      </c>
      <c r="BK52" s="583" t="s">
        <v>1429</v>
      </c>
      <c r="BL52" s="581" t="s">
        <v>41</v>
      </c>
      <c r="BM52" s="582">
        <v>3</v>
      </c>
      <c r="BN52" s="584" t="s">
        <v>1430</v>
      </c>
      <c r="BO52" s="563" t="s">
        <v>1431</v>
      </c>
      <c r="BP52" s="563" t="s">
        <v>1432</v>
      </c>
      <c r="BQ52" s="563" t="s">
        <v>1433</v>
      </c>
      <c r="BR52" s="585" t="s">
        <v>1434</v>
      </c>
      <c r="BS52" s="565" t="s">
        <v>1435</v>
      </c>
      <c r="BV52" s="577">
        <f t="shared" si="12"/>
        <v>0</v>
      </c>
      <c r="BX52" s="577"/>
      <c r="BY52" s="577"/>
      <c r="BZ52" s="577"/>
      <c r="CA52" s="577"/>
      <c r="CB52" s="577"/>
      <c r="CC52" s="557"/>
      <c r="CD52" s="577"/>
      <c r="CE52" s="577"/>
      <c r="CF52" s="577"/>
      <c r="CG52" s="577"/>
      <c r="CH52" s="577"/>
      <c r="CI52" s="60"/>
      <c r="CJ52" s="577"/>
      <c r="CK52" s="577"/>
      <c r="CL52" s="577"/>
      <c r="CM52" s="577"/>
      <c r="CN52" s="577"/>
      <c r="CO52" s="60"/>
      <c r="CP52" s="577"/>
      <c r="CQ52" s="577"/>
      <c r="CR52" s="577"/>
      <c r="CS52" s="577"/>
      <c r="CT52" s="577"/>
      <c r="CU52" s="60"/>
      <c r="CV52" s="577"/>
      <c r="CW52" s="577"/>
      <c r="CX52" s="577"/>
      <c r="CY52" s="577"/>
      <c r="CZ52" s="577"/>
      <c r="DA52" s="60"/>
      <c r="DB52" s="577"/>
      <c r="DC52" s="577"/>
      <c r="DD52" s="577"/>
      <c r="DE52" s="577"/>
      <c r="DF52" s="577"/>
      <c r="DG52" s="60"/>
      <c r="DH52" s="577"/>
      <c r="DI52" s="577"/>
      <c r="DJ52" s="577"/>
      <c r="DK52" s="577"/>
      <c r="DL52" s="577"/>
      <c r="DM52" s="60"/>
      <c r="DN52" s="577"/>
      <c r="DO52" s="577"/>
      <c r="DP52" s="577"/>
      <c r="DQ52" s="577"/>
      <c r="DR52" s="577"/>
      <c r="DS52" s="320" t="s">
        <v>1428</v>
      </c>
      <c r="DT52" s="499"/>
    </row>
    <row r="53" spans="2:124" ht="14.25" customHeight="1" x14ac:dyDescent="0.3">
      <c r="B53" s="567">
        <f t="shared" si="9"/>
        <v>44</v>
      </c>
      <c r="C53" s="579" t="s">
        <v>1436</v>
      </c>
      <c r="D53" s="580"/>
      <c r="E53" s="581" t="s">
        <v>41</v>
      </c>
      <c r="F53" s="582">
        <v>3</v>
      </c>
      <c r="G53" s="442"/>
      <c r="H53" s="430"/>
      <c r="I53" s="430"/>
      <c r="J53" s="430"/>
      <c r="K53" s="560"/>
      <c r="L53" s="561">
        <f>SUM(G53:K53)</f>
        <v>0</v>
      </c>
      <c r="M53" s="442"/>
      <c r="N53" s="430"/>
      <c r="O53" s="430"/>
      <c r="P53" s="430"/>
      <c r="Q53" s="560"/>
      <c r="R53" s="561">
        <f>SUM(M53:Q53)</f>
        <v>0</v>
      </c>
      <c r="S53" s="442"/>
      <c r="T53" s="430"/>
      <c r="U53" s="430"/>
      <c r="V53" s="430"/>
      <c r="W53" s="560"/>
      <c r="X53" s="561">
        <f>SUM(S53:W53)</f>
        <v>0</v>
      </c>
      <c r="Y53" s="442"/>
      <c r="Z53" s="430"/>
      <c r="AA53" s="430"/>
      <c r="AB53" s="430"/>
      <c r="AC53" s="560"/>
      <c r="AD53" s="561">
        <f>SUM(Y53:AC53)</f>
        <v>0</v>
      </c>
      <c r="AE53" s="442"/>
      <c r="AF53" s="430"/>
      <c r="AG53" s="430"/>
      <c r="AH53" s="430"/>
      <c r="AI53" s="560"/>
      <c r="AJ53" s="561">
        <f>SUM(AE53:AI53)</f>
        <v>0</v>
      </c>
      <c r="AK53" s="442"/>
      <c r="AL53" s="430"/>
      <c r="AM53" s="430"/>
      <c r="AN53" s="430"/>
      <c r="AO53" s="560"/>
      <c r="AP53" s="561">
        <f>SUM(AK53:AO53)</f>
        <v>0</v>
      </c>
      <c r="AQ53" s="442"/>
      <c r="AR53" s="430"/>
      <c r="AS53" s="430"/>
      <c r="AT53" s="430"/>
      <c r="AU53" s="560"/>
      <c r="AV53" s="561">
        <f>SUM(AQ53:AU53)</f>
        <v>0</v>
      </c>
      <c r="AW53" s="442"/>
      <c r="AX53" s="430"/>
      <c r="AY53" s="430"/>
      <c r="AZ53" s="430"/>
      <c r="BA53" s="560"/>
      <c r="BB53" s="561">
        <f>SUM(AW53:BA53)</f>
        <v>0</v>
      </c>
      <c r="BC53" s="403"/>
      <c r="BD53" s="91"/>
      <c r="BE53" s="409" t="s">
        <v>484</v>
      </c>
      <c r="BF53" s="71"/>
      <c r="BG53" s="43">
        <f t="shared" si="11"/>
        <v>0</v>
      </c>
      <c r="BH53" s="547"/>
      <c r="BJ53" s="567">
        <f t="shared" si="10"/>
        <v>44</v>
      </c>
      <c r="BK53" s="583" t="s">
        <v>1437</v>
      </c>
      <c r="BL53" s="581" t="s">
        <v>41</v>
      </c>
      <c r="BM53" s="582">
        <v>3</v>
      </c>
      <c r="BN53" s="584" t="s">
        <v>1438</v>
      </c>
      <c r="BO53" s="563" t="s">
        <v>1439</v>
      </c>
      <c r="BP53" s="563" t="s">
        <v>1440</v>
      </c>
      <c r="BQ53" s="563" t="s">
        <v>1441</v>
      </c>
      <c r="BR53" s="585" t="s">
        <v>1442</v>
      </c>
      <c r="BS53" s="565" t="s">
        <v>1443</v>
      </c>
      <c r="BV53" s="577">
        <f t="shared" si="12"/>
        <v>0</v>
      </c>
      <c r="BX53" s="577"/>
      <c r="BY53" s="577"/>
      <c r="BZ53" s="577"/>
      <c r="CA53" s="577"/>
      <c r="CB53" s="577"/>
      <c r="CC53" s="557"/>
      <c r="CD53" s="577"/>
      <c r="CE53" s="577"/>
      <c r="CF53" s="577"/>
      <c r="CG53" s="577"/>
      <c r="CH53" s="577"/>
      <c r="CI53" s="60"/>
      <c r="CJ53" s="577"/>
      <c r="CK53" s="577"/>
      <c r="CL53" s="577"/>
      <c r="CM53" s="577"/>
      <c r="CN53" s="577"/>
      <c r="CO53" s="60"/>
      <c r="CP53" s="577"/>
      <c r="CQ53" s="577"/>
      <c r="CR53" s="577"/>
      <c r="CS53" s="577"/>
      <c r="CT53" s="577"/>
      <c r="CU53" s="60"/>
      <c r="CV53" s="577"/>
      <c r="CW53" s="577"/>
      <c r="CX53" s="577"/>
      <c r="CY53" s="577"/>
      <c r="CZ53" s="577"/>
      <c r="DA53" s="60"/>
      <c r="DB53" s="577"/>
      <c r="DC53" s="577"/>
      <c r="DD53" s="577"/>
      <c r="DE53" s="577"/>
      <c r="DF53" s="577"/>
      <c r="DG53" s="60"/>
      <c r="DH53" s="577"/>
      <c r="DI53" s="577"/>
      <c r="DJ53" s="577"/>
      <c r="DK53" s="577"/>
      <c r="DL53" s="577"/>
      <c r="DM53" s="60"/>
      <c r="DN53" s="577"/>
      <c r="DO53" s="577"/>
      <c r="DP53" s="577"/>
      <c r="DQ53" s="577"/>
      <c r="DR53" s="577"/>
      <c r="DS53" s="320" t="s">
        <v>1436</v>
      </c>
      <c r="DT53" s="499"/>
    </row>
    <row r="54" spans="2:124" ht="14.25" customHeight="1" x14ac:dyDescent="0.3">
      <c r="B54" s="567">
        <f t="shared" si="9"/>
        <v>45</v>
      </c>
      <c r="C54" s="579" t="s">
        <v>1444</v>
      </c>
      <c r="D54" s="580"/>
      <c r="E54" s="581" t="s">
        <v>41</v>
      </c>
      <c r="F54" s="582">
        <v>3</v>
      </c>
      <c r="G54" s="442"/>
      <c r="H54" s="430"/>
      <c r="I54" s="430"/>
      <c r="J54" s="430"/>
      <c r="K54" s="560"/>
      <c r="L54" s="561">
        <f>SUM(G54:K54)</f>
        <v>0</v>
      </c>
      <c r="M54" s="442"/>
      <c r="N54" s="430"/>
      <c r="O54" s="430"/>
      <c r="P54" s="430"/>
      <c r="Q54" s="560"/>
      <c r="R54" s="561">
        <f>SUM(M54:Q54)</f>
        <v>0</v>
      </c>
      <c r="S54" s="442"/>
      <c r="T54" s="430"/>
      <c r="U54" s="430"/>
      <c r="V54" s="430"/>
      <c r="W54" s="560"/>
      <c r="X54" s="561">
        <f>SUM(S54:W54)</f>
        <v>0</v>
      </c>
      <c r="Y54" s="442"/>
      <c r="Z54" s="430"/>
      <c r="AA54" s="430"/>
      <c r="AB54" s="430"/>
      <c r="AC54" s="560"/>
      <c r="AD54" s="561">
        <f>SUM(Y54:AC54)</f>
        <v>0</v>
      </c>
      <c r="AE54" s="442"/>
      <c r="AF54" s="430"/>
      <c r="AG54" s="430"/>
      <c r="AH54" s="430"/>
      <c r="AI54" s="560"/>
      <c r="AJ54" s="561">
        <f>SUM(AE54:AI54)</f>
        <v>0</v>
      </c>
      <c r="AK54" s="442"/>
      <c r="AL54" s="430"/>
      <c r="AM54" s="430"/>
      <c r="AN54" s="430"/>
      <c r="AO54" s="560"/>
      <c r="AP54" s="561">
        <f>SUM(AK54:AO54)</f>
        <v>0</v>
      </c>
      <c r="AQ54" s="442"/>
      <c r="AR54" s="430"/>
      <c r="AS54" s="430"/>
      <c r="AT54" s="430"/>
      <c r="AU54" s="560"/>
      <c r="AV54" s="561">
        <f>SUM(AQ54:AU54)</f>
        <v>0</v>
      </c>
      <c r="AW54" s="442"/>
      <c r="AX54" s="430"/>
      <c r="AY54" s="430"/>
      <c r="AZ54" s="430"/>
      <c r="BA54" s="560"/>
      <c r="BB54" s="561">
        <f>SUM(AW54:BA54)</f>
        <v>0</v>
      </c>
      <c r="BC54" s="403"/>
      <c r="BD54" s="91"/>
      <c r="BE54" s="409" t="s">
        <v>484</v>
      </c>
      <c r="BF54" s="71"/>
      <c r="BG54" s="43">
        <f t="shared" si="11"/>
        <v>0</v>
      </c>
      <c r="BH54" s="547"/>
      <c r="BJ54" s="567">
        <f t="shared" si="10"/>
        <v>45</v>
      </c>
      <c r="BK54" s="583" t="s">
        <v>1445</v>
      </c>
      <c r="BL54" s="581" t="s">
        <v>41</v>
      </c>
      <c r="BM54" s="582">
        <v>3</v>
      </c>
      <c r="BN54" s="584" t="s">
        <v>1446</v>
      </c>
      <c r="BO54" s="563" t="s">
        <v>1447</v>
      </c>
      <c r="BP54" s="563" t="s">
        <v>1448</v>
      </c>
      <c r="BQ54" s="563" t="s">
        <v>1449</v>
      </c>
      <c r="BR54" s="585" t="s">
        <v>1450</v>
      </c>
      <c r="BS54" s="565" t="s">
        <v>1451</v>
      </c>
      <c r="BV54" s="577">
        <f t="shared" si="12"/>
        <v>0</v>
      </c>
      <c r="BX54" s="577"/>
      <c r="BY54" s="577"/>
      <c r="BZ54" s="577"/>
      <c r="CA54" s="577"/>
      <c r="CB54" s="577"/>
      <c r="CC54" s="557"/>
      <c r="CD54" s="577"/>
      <c r="CE54" s="577"/>
      <c r="CF54" s="577"/>
      <c r="CG54" s="577"/>
      <c r="CH54" s="577"/>
      <c r="CI54" s="60"/>
      <c r="CJ54" s="577"/>
      <c r="CK54" s="577"/>
      <c r="CL54" s="577"/>
      <c r="CM54" s="577"/>
      <c r="CN54" s="577"/>
      <c r="CO54" s="60"/>
      <c r="CP54" s="577"/>
      <c r="CQ54" s="577"/>
      <c r="CR54" s="577"/>
      <c r="CS54" s="577"/>
      <c r="CT54" s="577"/>
      <c r="CU54" s="60"/>
      <c r="CV54" s="577"/>
      <c r="CW54" s="577"/>
      <c r="CX54" s="577"/>
      <c r="CY54" s="577"/>
      <c r="CZ54" s="577"/>
      <c r="DA54" s="60"/>
      <c r="DB54" s="577"/>
      <c r="DC54" s="577"/>
      <c r="DD54" s="577"/>
      <c r="DE54" s="577"/>
      <c r="DF54" s="577"/>
      <c r="DG54" s="60"/>
      <c r="DH54" s="577"/>
      <c r="DI54" s="577"/>
      <c r="DJ54" s="577"/>
      <c r="DK54" s="577"/>
      <c r="DL54" s="577"/>
      <c r="DM54" s="60"/>
      <c r="DN54" s="577"/>
      <c r="DO54" s="577"/>
      <c r="DP54" s="577"/>
      <c r="DQ54" s="577"/>
      <c r="DR54" s="577"/>
      <c r="DS54" s="320" t="s">
        <v>1444</v>
      </c>
      <c r="DT54" s="499"/>
    </row>
    <row r="55" spans="2:124" ht="14.25" customHeight="1" thickBot="1" x14ac:dyDescent="0.35">
      <c r="B55" s="567">
        <f t="shared" si="9"/>
        <v>46</v>
      </c>
      <c r="C55" s="579" t="s">
        <v>1452</v>
      </c>
      <c r="D55" s="580"/>
      <c r="E55" s="581" t="s">
        <v>41</v>
      </c>
      <c r="F55" s="582">
        <v>3</v>
      </c>
      <c r="G55" s="586"/>
      <c r="H55" s="587"/>
      <c r="I55" s="587"/>
      <c r="J55" s="587"/>
      <c r="K55" s="588"/>
      <c r="L55" s="561">
        <f>SUM(G55:K55)</f>
        <v>0</v>
      </c>
      <c r="M55" s="586"/>
      <c r="N55" s="587"/>
      <c r="O55" s="587"/>
      <c r="P55" s="587"/>
      <c r="Q55" s="588"/>
      <c r="R55" s="561">
        <f>SUM(M55:Q55)</f>
        <v>0</v>
      </c>
      <c r="S55" s="586"/>
      <c r="T55" s="587"/>
      <c r="U55" s="587"/>
      <c r="V55" s="587"/>
      <c r="W55" s="588"/>
      <c r="X55" s="561">
        <f>SUM(S55:W55)</f>
        <v>0</v>
      </c>
      <c r="Y55" s="586"/>
      <c r="Z55" s="587"/>
      <c r="AA55" s="587"/>
      <c r="AB55" s="587"/>
      <c r="AC55" s="588"/>
      <c r="AD55" s="561">
        <f>SUM(Y55:AC55)</f>
        <v>0</v>
      </c>
      <c r="AE55" s="586"/>
      <c r="AF55" s="587"/>
      <c r="AG55" s="587"/>
      <c r="AH55" s="587"/>
      <c r="AI55" s="588"/>
      <c r="AJ55" s="561">
        <f>SUM(AE55:AI55)</f>
        <v>0</v>
      </c>
      <c r="AK55" s="586"/>
      <c r="AL55" s="587"/>
      <c r="AM55" s="587"/>
      <c r="AN55" s="587"/>
      <c r="AO55" s="588"/>
      <c r="AP55" s="561">
        <f>SUM(AK55:AO55)</f>
        <v>0</v>
      </c>
      <c r="AQ55" s="586"/>
      <c r="AR55" s="587"/>
      <c r="AS55" s="587"/>
      <c r="AT55" s="587"/>
      <c r="AU55" s="588"/>
      <c r="AV55" s="561">
        <f>SUM(AQ55:AU55)</f>
        <v>0</v>
      </c>
      <c r="AW55" s="586"/>
      <c r="AX55" s="587"/>
      <c r="AY55" s="587"/>
      <c r="AZ55" s="587"/>
      <c r="BA55" s="588"/>
      <c r="BB55" s="561">
        <f>SUM(AW55:BA55)</f>
        <v>0</v>
      </c>
      <c r="BC55" s="403"/>
      <c r="BD55" s="91"/>
      <c r="BE55" s="409" t="s">
        <v>484</v>
      </c>
      <c r="BF55" s="71"/>
      <c r="BG55" s="43">
        <f t="shared" si="11"/>
        <v>0</v>
      </c>
      <c r="BH55" s="547"/>
      <c r="BJ55" s="567">
        <f t="shared" si="10"/>
        <v>46</v>
      </c>
      <c r="BK55" s="583" t="s">
        <v>1453</v>
      </c>
      <c r="BL55" s="581" t="s">
        <v>41</v>
      </c>
      <c r="BM55" s="582">
        <v>3</v>
      </c>
      <c r="BN55" s="589" t="s">
        <v>1454</v>
      </c>
      <c r="BO55" s="590" t="s">
        <v>1455</v>
      </c>
      <c r="BP55" s="590" t="s">
        <v>1456</v>
      </c>
      <c r="BQ55" s="590" t="s">
        <v>1457</v>
      </c>
      <c r="BR55" s="591" t="s">
        <v>1458</v>
      </c>
      <c r="BS55" s="592" t="s">
        <v>1459</v>
      </c>
      <c r="BV55" s="577">
        <f t="shared" si="12"/>
        <v>0</v>
      </c>
      <c r="BX55" s="577"/>
      <c r="BY55" s="577"/>
      <c r="BZ55" s="577"/>
      <c r="CA55" s="577"/>
      <c r="CB55" s="577"/>
      <c r="CC55" s="557"/>
      <c r="CD55" s="577"/>
      <c r="CE55" s="577"/>
      <c r="CF55" s="577"/>
      <c r="CG55" s="577"/>
      <c r="CH55" s="577"/>
      <c r="CI55" s="60"/>
      <c r="CJ55" s="577"/>
      <c r="CK55" s="577"/>
      <c r="CL55" s="577"/>
      <c r="CM55" s="577"/>
      <c r="CN55" s="577"/>
      <c r="CO55" s="60"/>
      <c r="CP55" s="577"/>
      <c r="CQ55" s="577"/>
      <c r="CR55" s="577"/>
      <c r="CS55" s="577"/>
      <c r="CT55" s="577"/>
      <c r="CU55" s="60"/>
      <c r="CV55" s="577"/>
      <c r="CW55" s="577"/>
      <c r="CX55" s="577"/>
      <c r="CY55" s="577"/>
      <c r="CZ55" s="577"/>
      <c r="DA55" s="60"/>
      <c r="DB55" s="577"/>
      <c r="DC55" s="577"/>
      <c r="DD55" s="577"/>
      <c r="DE55" s="577"/>
      <c r="DF55" s="577"/>
      <c r="DG55" s="60"/>
      <c r="DH55" s="577"/>
      <c r="DI55" s="577"/>
      <c r="DJ55" s="577"/>
      <c r="DK55" s="577"/>
      <c r="DL55" s="577"/>
      <c r="DM55" s="60"/>
      <c r="DN55" s="577"/>
      <c r="DO55" s="577"/>
      <c r="DP55" s="577"/>
      <c r="DQ55" s="577"/>
      <c r="DR55" s="577"/>
      <c r="DS55" s="320" t="s">
        <v>1452</v>
      </c>
      <c r="DT55" s="506"/>
    </row>
    <row r="56" spans="2:124" s="529" customFormat="1" ht="14.25" customHeight="1" thickBot="1" x14ac:dyDescent="0.35">
      <c r="B56" s="593">
        <f>B55+1</f>
        <v>47</v>
      </c>
      <c r="C56" s="594" t="s">
        <v>1460</v>
      </c>
      <c r="D56" s="595"/>
      <c r="E56" s="596" t="s">
        <v>41</v>
      </c>
      <c r="F56" s="597">
        <v>3</v>
      </c>
      <c r="G56" s="598">
        <f>SUM(G10:G55)</f>
        <v>75.254000000000005</v>
      </c>
      <c r="H56" s="350">
        <f>SUM(H10:H55)</f>
        <v>66.808000000000007</v>
      </c>
      <c r="I56" s="350">
        <f>SUM(I10:I55)</f>
        <v>0</v>
      </c>
      <c r="J56" s="350">
        <f>SUM(J10:J55)</f>
        <v>1.778</v>
      </c>
      <c r="K56" s="599">
        <f>SUM(K10:K55)</f>
        <v>0</v>
      </c>
      <c r="L56" s="600">
        <f t="shared" si="1"/>
        <v>143.84</v>
      </c>
      <c r="M56" s="598">
        <f>SUM(M10:M55)</f>
        <v>84.116</v>
      </c>
      <c r="N56" s="350">
        <f>SUM(N10:N55)</f>
        <v>84.081000000000017</v>
      </c>
      <c r="O56" s="350">
        <f>SUM(O10:O55)</f>
        <v>0</v>
      </c>
      <c r="P56" s="350">
        <f>SUM(P10:P55)</f>
        <v>1.032</v>
      </c>
      <c r="Q56" s="599">
        <f>SUM(Q10:Q55)</f>
        <v>0</v>
      </c>
      <c r="R56" s="600">
        <f t="shared" si="2"/>
        <v>169.22900000000001</v>
      </c>
      <c r="S56" s="598">
        <f>SUM(S10:S55)</f>
        <v>80.548000000000002</v>
      </c>
      <c r="T56" s="350">
        <f>SUM(T10:T55)</f>
        <v>66.711000000000013</v>
      </c>
      <c r="U56" s="350">
        <f>SUM(U10:U55)</f>
        <v>0</v>
      </c>
      <c r="V56" s="350">
        <f>SUM(V10:V55)</f>
        <v>0.95299999999999996</v>
      </c>
      <c r="W56" s="599">
        <f>SUM(W10:W55)</f>
        <v>0</v>
      </c>
      <c r="X56" s="600">
        <f t="shared" si="3"/>
        <v>148.21200000000002</v>
      </c>
      <c r="Y56" s="598">
        <f>SUM(Y10:Y55)</f>
        <v>57.484000000000002</v>
      </c>
      <c r="Z56" s="350">
        <f>SUM(Z10:Z55)</f>
        <v>59.955075577800329</v>
      </c>
      <c r="AA56" s="350">
        <f>SUM(AA10:AA55)</f>
        <v>0</v>
      </c>
      <c r="AB56" s="350">
        <f>SUM(AB10:AB55)</f>
        <v>3.5570000000000004</v>
      </c>
      <c r="AC56" s="599">
        <f>SUM(AC10:AC55)</f>
        <v>0</v>
      </c>
      <c r="AD56" s="600">
        <f t="shared" si="4"/>
        <v>120.99607557780034</v>
      </c>
      <c r="AE56" s="598">
        <f>SUM(AE10:AE55)</f>
        <v>60.933999999999997</v>
      </c>
      <c r="AF56" s="350">
        <f>SUM(AF10:AF55)</f>
        <v>103.08986585654827</v>
      </c>
      <c r="AG56" s="350">
        <f>SUM(AG10:AG55)</f>
        <v>0</v>
      </c>
      <c r="AH56" s="350">
        <f>SUM(AH10:AH55)</f>
        <v>4.5819999999999999</v>
      </c>
      <c r="AI56" s="599">
        <f>SUM(AI10:AI55)</f>
        <v>0</v>
      </c>
      <c r="AJ56" s="600">
        <f t="shared" si="5"/>
        <v>168.60586585654826</v>
      </c>
      <c r="AK56" s="598">
        <f>SUM(AK10:AK55)</f>
        <v>55.736000000000004</v>
      </c>
      <c r="AL56" s="350">
        <f>SUM(AL10:AL55)</f>
        <v>118.10997122579154</v>
      </c>
      <c r="AM56" s="350">
        <f>SUM(AM10:AM55)</f>
        <v>0</v>
      </c>
      <c r="AN56" s="350">
        <f>SUM(AN10:AN55)</f>
        <v>5.6719999999999997</v>
      </c>
      <c r="AO56" s="599">
        <f>SUM(AO10:AO55)</f>
        <v>0</v>
      </c>
      <c r="AP56" s="600">
        <f t="shared" si="6"/>
        <v>179.51797122579154</v>
      </c>
      <c r="AQ56" s="598">
        <f>SUM(AQ10:AQ55)</f>
        <v>54.204999999999998</v>
      </c>
      <c r="AR56" s="350">
        <f>SUM(AR10:AR55)</f>
        <v>117.95068417359012</v>
      </c>
      <c r="AS56" s="350">
        <f>SUM(AS10:AS55)</f>
        <v>0</v>
      </c>
      <c r="AT56" s="350">
        <f>SUM(AT10:AT55)</f>
        <v>5.7809999999999997</v>
      </c>
      <c r="AU56" s="599">
        <f>SUM(AU10:AU55)</f>
        <v>0</v>
      </c>
      <c r="AV56" s="600">
        <f t="shared" si="7"/>
        <v>177.93668417359012</v>
      </c>
      <c r="AW56" s="598">
        <f>SUM(AW10:AW55)</f>
        <v>44.547000000000004</v>
      </c>
      <c r="AX56" s="350">
        <f>SUM(AX10:AX55)</f>
        <v>76.545522204484683</v>
      </c>
      <c r="AY56" s="350">
        <f>SUM(AY10:AY55)</f>
        <v>0</v>
      </c>
      <c r="AZ56" s="350">
        <f>SUM(AZ10:AZ55)</f>
        <v>4.28</v>
      </c>
      <c r="BA56" s="599">
        <f>SUM(BA10:BA55)</f>
        <v>0</v>
      </c>
      <c r="BB56" s="600">
        <f t="shared" si="8"/>
        <v>125.37252220448468</v>
      </c>
      <c r="BC56" s="440"/>
      <c r="BD56" s="601" t="s">
        <v>1461</v>
      </c>
      <c r="BE56" s="602"/>
      <c r="BF56" s="603"/>
      <c r="BG56" s="43"/>
      <c r="BH56" s="547"/>
      <c r="BJ56" s="593">
        <f>BJ55+1</f>
        <v>47</v>
      </c>
      <c r="BK56" s="594" t="s">
        <v>1460</v>
      </c>
      <c r="BL56" s="596" t="s">
        <v>41</v>
      </c>
      <c r="BM56" s="597">
        <v>3</v>
      </c>
      <c r="BN56" s="604" t="s">
        <v>1462</v>
      </c>
      <c r="BO56" s="605" t="s">
        <v>1463</v>
      </c>
      <c r="BP56" s="605" t="s">
        <v>1464</v>
      </c>
      <c r="BQ56" s="605" t="s">
        <v>1465</v>
      </c>
      <c r="BR56" s="606" t="s">
        <v>1466</v>
      </c>
      <c r="BS56" s="607" t="s">
        <v>1467</v>
      </c>
      <c r="BU56" s="7"/>
      <c r="BV56" s="14"/>
      <c r="BW56" s="14"/>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506"/>
    </row>
    <row r="57" spans="2:124" ht="14.25" customHeight="1" thickBot="1" x14ac:dyDescent="0.35">
      <c r="B57" s="403"/>
      <c r="C57" s="440"/>
      <c r="D57" s="453"/>
      <c r="E57" s="440"/>
      <c r="F57" s="440"/>
      <c r="G57" s="608"/>
      <c r="H57" s="608"/>
      <c r="I57" s="608"/>
      <c r="J57" s="608"/>
      <c r="K57" s="608"/>
      <c r="L57" s="608"/>
      <c r="M57" s="608"/>
      <c r="N57" s="608"/>
      <c r="O57" s="608"/>
      <c r="P57" s="608"/>
      <c r="Q57" s="608"/>
      <c r="R57" s="608"/>
      <c r="S57" s="608"/>
      <c r="T57" s="608"/>
      <c r="U57" s="608"/>
      <c r="V57" s="608"/>
      <c r="W57" s="608"/>
      <c r="X57" s="608"/>
      <c r="Y57" s="608"/>
      <c r="Z57" s="608"/>
      <c r="AA57" s="608"/>
      <c r="AB57" s="608"/>
      <c r="AC57" s="608"/>
      <c r="AD57" s="608"/>
      <c r="AE57" s="608"/>
      <c r="AF57" s="608"/>
      <c r="AG57" s="608"/>
      <c r="AH57" s="608"/>
      <c r="AI57" s="608"/>
      <c r="AJ57" s="608"/>
      <c r="AK57" s="608"/>
      <c r="AL57" s="608"/>
      <c r="AM57" s="608"/>
      <c r="AN57" s="608"/>
      <c r="AO57" s="608"/>
      <c r="AP57" s="608"/>
      <c r="AQ57" s="608"/>
      <c r="AR57" s="608"/>
      <c r="AS57" s="608"/>
      <c r="AT57" s="608"/>
      <c r="AU57" s="608"/>
      <c r="AV57" s="608"/>
      <c r="AW57" s="608"/>
      <c r="AX57" s="608"/>
      <c r="AY57" s="608"/>
      <c r="AZ57" s="608"/>
      <c r="BA57" s="608"/>
      <c r="BB57" s="608"/>
      <c r="BC57" s="403"/>
      <c r="BD57" s="403"/>
      <c r="BF57" s="71"/>
      <c r="BG57" s="43"/>
      <c r="BH57" s="547"/>
      <c r="BJ57" s="440"/>
      <c r="BK57" s="440"/>
      <c r="BL57" s="440"/>
      <c r="BM57" s="440"/>
      <c r="BN57" s="609"/>
      <c r="BO57" s="609"/>
      <c r="BP57" s="609"/>
      <c r="BQ57" s="609"/>
      <c r="BR57" s="609"/>
      <c r="BS57" s="609"/>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506"/>
    </row>
    <row r="58" spans="2:124" ht="15.75" thickBot="1" x14ac:dyDescent="0.35">
      <c r="B58" s="260" t="s">
        <v>116</v>
      </c>
      <c r="C58" s="550" t="s">
        <v>1468</v>
      </c>
      <c r="D58" s="610"/>
      <c r="E58" s="235"/>
      <c r="F58" s="235"/>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1"/>
      <c r="AL58" s="611"/>
      <c r="AM58" s="611"/>
      <c r="AN58" s="611"/>
      <c r="AO58" s="611"/>
      <c r="AP58" s="611"/>
      <c r="AQ58" s="611"/>
      <c r="AR58" s="611"/>
      <c r="AS58" s="611"/>
      <c r="AT58" s="611"/>
      <c r="AU58" s="611"/>
      <c r="AV58" s="611"/>
      <c r="AW58" s="611"/>
      <c r="AX58" s="611"/>
      <c r="AY58" s="611"/>
      <c r="AZ58" s="611"/>
      <c r="BA58" s="611"/>
      <c r="BB58" s="611"/>
      <c r="BC58" s="541"/>
      <c r="BD58" s="14"/>
      <c r="BF58" s="71"/>
      <c r="BG58" s="43"/>
      <c r="BH58" s="547"/>
      <c r="BJ58" s="260" t="s">
        <v>116</v>
      </c>
      <c r="BK58" s="550" t="s">
        <v>1468</v>
      </c>
      <c r="BL58" s="235"/>
      <c r="BM58" s="235"/>
      <c r="BN58" s="612"/>
      <c r="BO58" s="612"/>
      <c r="BP58" s="612"/>
      <c r="BQ58" s="612"/>
      <c r="BR58" s="612"/>
      <c r="BS58" s="612"/>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506"/>
    </row>
    <row r="59" spans="2:124" ht="14.25" customHeight="1" x14ac:dyDescent="0.3">
      <c r="B59" s="44">
        <v>48</v>
      </c>
      <c r="C59" s="45" t="s">
        <v>1120</v>
      </c>
      <c r="D59" s="46" t="s">
        <v>40</v>
      </c>
      <c r="E59" s="46" t="s">
        <v>41</v>
      </c>
      <c r="F59" s="421">
        <v>3</v>
      </c>
      <c r="G59" s="422">
        <v>4.2999999999999997E-2</v>
      </c>
      <c r="H59" s="423">
        <v>0</v>
      </c>
      <c r="I59" s="423">
        <v>0</v>
      </c>
      <c r="J59" s="423">
        <v>0</v>
      </c>
      <c r="K59" s="551">
        <v>0</v>
      </c>
      <c r="L59" s="552">
        <f t="shared" ref="L59:L105" si="13">SUM(G59:K59)</f>
        <v>4.2999999999999997E-2</v>
      </c>
      <c r="M59" s="422">
        <v>7.2999999999999995E-2</v>
      </c>
      <c r="N59" s="423">
        <v>0</v>
      </c>
      <c r="O59" s="423">
        <v>0</v>
      </c>
      <c r="P59" s="423">
        <v>0</v>
      </c>
      <c r="Q59" s="551">
        <v>0</v>
      </c>
      <c r="R59" s="552">
        <f t="shared" ref="R59:R105" si="14">SUM(M59:Q59)</f>
        <v>7.2999999999999995E-2</v>
      </c>
      <c r="S59" s="422">
        <v>0.106</v>
      </c>
      <c r="T59" s="423">
        <v>0</v>
      </c>
      <c r="U59" s="423">
        <v>0</v>
      </c>
      <c r="V59" s="423">
        <v>0</v>
      </c>
      <c r="W59" s="551">
        <v>0</v>
      </c>
      <c r="X59" s="552">
        <f t="shared" ref="X59:X105" si="15">SUM(S59:W59)</f>
        <v>0.106</v>
      </c>
      <c r="Y59" s="422">
        <v>0.10236540452584478</v>
      </c>
      <c r="Z59" s="423">
        <v>0</v>
      </c>
      <c r="AA59" s="423">
        <v>0</v>
      </c>
      <c r="AB59" s="423">
        <v>0</v>
      </c>
      <c r="AC59" s="551">
        <v>0</v>
      </c>
      <c r="AD59" s="552">
        <f t="shared" ref="AD59:AD105" si="16">SUM(Y59:AC59)</f>
        <v>0.10236540452584478</v>
      </c>
      <c r="AE59" s="422">
        <v>0.10236540452584478</v>
      </c>
      <c r="AF59" s="423">
        <v>0</v>
      </c>
      <c r="AG59" s="423">
        <v>0</v>
      </c>
      <c r="AH59" s="423">
        <v>0</v>
      </c>
      <c r="AI59" s="551">
        <v>0</v>
      </c>
      <c r="AJ59" s="552">
        <f t="shared" ref="AJ59:AJ105" si="17">SUM(AE59:AI59)</f>
        <v>0.10236540452584478</v>
      </c>
      <c r="AK59" s="422">
        <v>0.10236540452584478</v>
      </c>
      <c r="AL59" s="423">
        <v>0</v>
      </c>
      <c r="AM59" s="423">
        <v>0</v>
      </c>
      <c r="AN59" s="423">
        <v>0</v>
      </c>
      <c r="AO59" s="551">
        <v>0</v>
      </c>
      <c r="AP59" s="552">
        <f t="shared" ref="AP59:AP105" si="18">SUM(AK59:AO59)</f>
        <v>0.10236540452584478</v>
      </c>
      <c r="AQ59" s="422">
        <v>0.10236540452584478</v>
      </c>
      <c r="AR59" s="423">
        <v>0</v>
      </c>
      <c r="AS59" s="423">
        <v>0</v>
      </c>
      <c r="AT59" s="423">
        <v>0</v>
      </c>
      <c r="AU59" s="551">
        <v>0</v>
      </c>
      <c r="AV59" s="552">
        <f t="shared" ref="AV59:AV105" si="19">SUM(AQ59:AU59)</f>
        <v>0.10236540452584478</v>
      </c>
      <c r="AW59" s="422">
        <v>0.10236540452584478</v>
      </c>
      <c r="AX59" s="423">
        <v>0</v>
      </c>
      <c r="AY59" s="423">
        <v>0</v>
      </c>
      <c r="AZ59" s="423">
        <v>0</v>
      </c>
      <c r="BA59" s="551">
        <v>0</v>
      </c>
      <c r="BB59" s="552">
        <f t="shared" ref="BB59:BB105" si="20">SUM(AW59:BA59)</f>
        <v>0.10236540452584478</v>
      </c>
      <c r="BC59" s="403"/>
      <c r="BD59" s="427"/>
      <c r="BE59" s="428"/>
      <c r="BF59" s="71"/>
      <c r="BG59" s="43">
        <f t="shared" ref="BG59:BG89" si="21" xml:space="preserve"> IF( SUM( BX59:DR59 ) = 0, 0, $BX$5 )</f>
        <v>0</v>
      </c>
      <c r="BH59" s="547"/>
      <c r="BJ59" s="44">
        <v>48</v>
      </c>
      <c r="BK59" s="45" t="s">
        <v>1120</v>
      </c>
      <c r="BL59" s="46" t="s">
        <v>41</v>
      </c>
      <c r="BM59" s="421">
        <v>3</v>
      </c>
      <c r="BN59" s="553" t="s">
        <v>1469</v>
      </c>
      <c r="BO59" s="554" t="s">
        <v>1470</v>
      </c>
      <c r="BP59" s="554" t="s">
        <v>1471</v>
      </c>
      <c r="BQ59" s="554" t="s">
        <v>1472</v>
      </c>
      <c r="BR59" s="555" t="s">
        <v>1473</v>
      </c>
      <c r="BS59" s="556" t="s">
        <v>1474</v>
      </c>
      <c r="BX59" s="61"/>
      <c r="BY59" s="61"/>
      <c r="BZ59" s="61"/>
      <c r="CA59" s="61"/>
      <c r="CB59" s="61"/>
      <c r="CC59" s="557"/>
      <c r="CD59" s="61"/>
      <c r="CE59" s="61"/>
      <c r="CF59" s="61"/>
      <c r="CG59" s="61"/>
      <c r="CH59" s="61"/>
      <c r="CI59" s="60"/>
      <c r="CJ59" s="61"/>
      <c r="CK59" s="61"/>
      <c r="CL59" s="61"/>
      <c r="CM59" s="61"/>
      <c r="CN59" s="61"/>
      <c r="CO59" s="60"/>
      <c r="CP59" s="61"/>
      <c r="CQ59" s="61"/>
      <c r="CR59" s="61"/>
      <c r="CS59" s="61"/>
      <c r="CT59" s="61"/>
      <c r="CU59" s="60"/>
      <c r="CV59" s="61"/>
      <c r="CW59" s="61"/>
      <c r="CX59" s="61"/>
      <c r="CY59" s="61"/>
      <c r="CZ59" s="61"/>
      <c r="DA59" s="60"/>
      <c r="DB59" s="61"/>
      <c r="DC59" s="61"/>
      <c r="DD59" s="61"/>
      <c r="DE59" s="61"/>
      <c r="DF59" s="61"/>
      <c r="DG59" s="60"/>
      <c r="DH59" s="61"/>
      <c r="DI59" s="61"/>
      <c r="DJ59" s="61"/>
      <c r="DK59" s="61"/>
      <c r="DL59" s="61"/>
      <c r="DM59" s="60"/>
      <c r="DN59" s="61"/>
      <c r="DO59" s="61"/>
      <c r="DP59" s="61"/>
      <c r="DQ59" s="61"/>
      <c r="DR59" s="61"/>
      <c r="DS59" s="60"/>
      <c r="DT59" s="506"/>
    </row>
    <row r="60" spans="2:124" ht="14.25" customHeight="1" x14ac:dyDescent="0.3">
      <c r="B60" s="292">
        <f t="shared" ref="B60:B105" si="22">B59+1</f>
        <v>49</v>
      </c>
      <c r="C60" s="558" t="s">
        <v>1127</v>
      </c>
      <c r="D60" s="64" t="s">
        <v>49</v>
      </c>
      <c r="E60" s="309" t="s">
        <v>41</v>
      </c>
      <c r="F60" s="559">
        <v>3</v>
      </c>
      <c r="G60" s="442">
        <v>0</v>
      </c>
      <c r="H60" s="430">
        <v>0</v>
      </c>
      <c r="I60" s="430">
        <v>0</v>
      </c>
      <c r="J60" s="430">
        <v>1.1851E-2</v>
      </c>
      <c r="K60" s="560">
        <v>0</v>
      </c>
      <c r="L60" s="561">
        <f t="shared" si="13"/>
        <v>1.1851E-2</v>
      </c>
      <c r="M60" s="442">
        <v>0</v>
      </c>
      <c r="N60" s="430">
        <v>0</v>
      </c>
      <c r="O60" s="430">
        <v>0</v>
      </c>
      <c r="P60" s="430">
        <v>0.186026</v>
      </c>
      <c r="Q60" s="560">
        <v>0</v>
      </c>
      <c r="R60" s="561">
        <f t="shared" si="14"/>
        <v>0.186026</v>
      </c>
      <c r="S60" s="442">
        <v>0</v>
      </c>
      <c r="T60" s="430">
        <v>0</v>
      </c>
      <c r="U60" s="430">
        <v>0</v>
      </c>
      <c r="V60" s="430">
        <v>0.617622</v>
      </c>
      <c r="W60" s="560">
        <v>0</v>
      </c>
      <c r="X60" s="561">
        <f t="shared" si="15"/>
        <v>0.617622</v>
      </c>
      <c r="Y60" s="442">
        <v>0</v>
      </c>
      <c r="Z60" s="430">
        <v>0</v>
      </c>
      <c r="AA60" s="430">
        <v>0</v>
      </c>
      <c r="AB60" s="430">
        <v>0.59644458371755948</v>
      </c>
      <c r="AC60" s="560">
        <v>0</v>
      </c>
      <c r="AD60" s="561">
        <f t="shared" si="16"/>
        <v>0.59644458371755948</v>
      </c>
      <c r="AE60" s="442">
        <v>0</v>
      </c>
      <c r="AF60" s="430">
        <v>0</v>
      </c>
      <c r="AG60" s="430">
        <v>0</v>
      </c>
      <c r="AH60" s="430">
        <v>0.59644458371755948</v>
      </c>
      <c r="AI60" s="560">
        <v>0</v>
      </c>
      <c r="AJ60" s="561">
        <f t="shared" si="17"/>
        <v>0.59644458371755948</v>
      </c>
      <c r="AK60" s="442">
        <v>0</v>
      </c>
      <c r="AL60" s="430">
        <v>0</v>
      </c>
      <c r="AM60" s="430">
        <v>0</v>
      </c>
      <c r="AN60" s="430">
        <v>0.59644458371755948</v>
      </c>
      <c r="AO60" s="560">
        <v>0</v>
      </c>
      <c r="AP60" s="561">
        <f t="shared" si="18"/>
        <v>0.59644458371755948</v>
      </c>
      <c r="AQ60" s="442">
        <v>0</v>
      </c>
      <c r="AR60" s="430">
        <v>0</v>
      </c>
      <c r="AS60" s="430">
        <v>0</v>
      </c>
      <c r="AT60" s="430">
        <v>0.59644458371755948</v>
      </c>
      <c r="AU60" s="560">
        <v>0</v>
      </c>
      <c r="AV60" s="561">
        <f t="shared" si="19"/>
        <v>0.59644458371755948</v>
      </c>
      <c r="AW60" s="442">
        <v>0</v>
      </c>
      <c r="AX60" s="430">
        <v>0</v>
      </c>
      <c r="AY60" s="430">
        <v>0</v>
      </c>
      <c r="AZ60" s="430">
        <v>0.59644458371755948</v>
      </c>
      <c r="BA60" s="560">
        <v>0</v>
      </c>
      <c r="BB60" s="561">
        <f t="shared" si="20"/>
        <v>0.59644458371755948</v>
      </c>
      <c r="BC60" s="403"/>
      <c r="BD60" s="91"/>
      <c r="BE60" s="409"/>
      <c r="BF60" s="71"/>
      <c r="BG60" s="43">
        <f t="shared" si="21"/>
        <v>0</v>
      </c>
      <c r="BH60" s="547"/>
      <c r="BJ60" s="292">
        <f t="shared" ref="BJ60:BJ104" si="23">BJ59+1</f>
        <v>49</v>
      </c>
      <c r="BK60" s="558" t="s">
        <v>1127</v>
      </c>
      <c r="BL60" s="309" t="s">
        <v>41</v>
      </c>
      <c r="BM60" s="559">
        <v>3</v>
      </c>
      <c r="BN60" s="562" t="s">
        <v>1475</v>
      </c>
      <c r="BO60" s="563" t="s">
        <v>1476</v>
      </c>
      <c r="BP60" s="563" t="s">
        <v>1477</v>
      </c>
      <c r="BQ60" s="563" t="s">
        <v>1478</v>
      </c>
      <c r="BR60" s="564" t="s">
        <v>1479</v>
      </c>
      <c r="BS60" s="565" t="s">
        <v>1480</v>
      </c>
      <c r="BU60" s="506"/>
      <c r="BV60" s="518"/>
      <c r="BW60" s="518"/>
      <c r="BX60" s="61"/>
      <c r="BY60" s="61"/>
      <c r="BZ60" s="61"/>
      <c r="CA60" s="61"/>
      <c r="CB60" s="61"/>
      <c r="CC60" s="557"/>
      <c r="CD60" s="61"/>
      <c r="CE60" s="61"/>
      <c r="CF60" s="61"/>
      <c r="CG60" s="61"/>
      <c r="CH60" s="61"/>
      <c r="CI60" s="60"/>
      <c r="CJ60" s="61"/>
      <c r="CK60" s="61"/>
      <c r="CL60" s="61"/>
      <c r="CM60" s="61"/>
      <c r="CN60" s="61"/>
      <c r="CO60" s="60"/>
      <c r="CP60" s="61"/>
      <c r="CQ60" s="61"/>
      <c r="CR60" s="61"/>
      <c r="CS60" s="61"/>
      <c r="CT60" s="61"/>
      <c r="CU60" s="60"/>
      <c r="CV60" s="61"/>
      <c r="CW60" s="61"/>
      <c r="CX60" s="61"/>
      <c r="CY60" s="61"/>
      <c r="CZ60" s="61"/>
      <c r="DA60" s="60"/>
      <c r="DB60" s="61"/>
      <c r="DC60" s="61"/>
      <c r="DD60" s="61"/>
      <c r="DE60" s="61"/>
      <c r="DF60" s="61"/>
      <c r="DG60" s="60"/>
      <c r="DH60" s="61"/>
      <c r="DI60" s="61"/>
      <c r="DJ60" s="61"/>
      <c r="DK60" s="61"/>
      <c r="DL60" s="61"/>
      <c r="DM60" s="60"/>
      <c r="DN60" s="61"/>
      <c r="DO60" s="61"/>
      <c r="DP60" s="61"/>
      <c r="DQ60" s="61"/>
      <c r="DR60" s="61"/>
      <c r="DS60" s="60"/>
      <c r="DT60" s="506"/>
    </row>
    <row r="61" spans="2:124" ht="14.25" customHeight="1" x14ac:dyDescent="0.3">
      <c r="B61" s="292">
        <f t="shared" si="22"/>
        <v>50</v>
      </c>
      <c r="C61" s="558" t="s">
        <v>1134</v>
      </c>
      <c r="D61" s="64" t="s">
        <v>56</v>
      </c>
      <c r="E61" s="309" t="s">
        <v>41</v>
      </c>
      <c r="F61" s="559">
        <v>3</v>
      </c>
      <c r="G61" s="442">
        <v>0</v>
      </c>
      <c r="H61" s="430">
        <v>0</v>
      </c>
      <c r="I61" s="430">
        <v>0</v>
      </c>
      <c r="J61" s="430">
        <v>0</v>
      </c>
      <c r="K61" s="560">
        <v>0</v>
      </c>
      <c r="L61" s="561">
        <f t="shared" si="13"/>
        <v>0</v>
      </c>
      <c r="M61" s="442">
        <v>0</v>
      </c>
      <c r="N61" s="430">
        <v>0</v>
      </c>
      <c r="O61" s="430">
        <v>0</v>
      </c>
      <c r="P61" s="430">
        <v>0</v>
      </c>
      <c r="Q61" s="560">
        <v>0</v>
      </c>
      <c r="R61" s="561">
        <f t="shared" si="14"/>
        <v>0</v>
      </c>
      <c r="S61" s="442">
        <v>0</v>
      </c>
      <c r="T61" s="430">
        <v>0</v>
      </c>
      <c r="U61" s="430">
        <v>0</v>
      </c>
      <c r="V61" s="430">
        <v>0</v>
      </c>
      <c r="W61" s="560">
        <v>0</v>
      </c>
      <c r="X61" s="561">
        <f t="shared" si="15"/>
        <v>0</v>
      </c>
      <c r="Y61" s="442">
        <v>0.6</v>
      </c>
      <c r="Z61" s="430">
        <v>0</v>
      </c>
      <c r="AA61" s="430">
        <v>0</v>
      </c>
      <c r="AB61" s="430">
        <v>0</v>
      </c>
      <c r="AC61" s="560">
        <v>0</v>
      </c>
      <c r="AD61" s="561">
        <f t="shared" si="16"/>
        <v>0.6</v>
      </c>
      <c r="AE61" s="442">
        <v>1.0499999999999998</v>
      </c>
      <c r="AF61" s="430">
        <v>0</v>
      </c>
      <c r="AG61" s="430">
        <v>0</v>
      </c>
      <c r="AH61" s="430">
        <v>0</v>
      </c>
      <c r="AI61" s="560">
        <v>0</v>
      </c>
      <c r="AJ61" s="561">
        <f t="shared" si="17"/>
        <v>1.0499999999999998</v>
      </c>
      <c r="AK61" s="442">
        <v>0.22499999999999998</v>
      </c>
      <c r="AL61" s="430">
        <v>0</v>
      </c>
      <c r="AM61" s="430">
        <v>0</v>
      </c>
      <c r="AN61" s="430">
        <v>0</v>
      </c>
      <c r="AO61" s="560">
        <v>0</v>
      </c>
      <c r="AP61" s="561">
        <f t="shared" si="18"/>
        <v>0.22499999999999998</v>
      </c>
      <c r="AQ61" s="442">
        <v>0.22500000000000003</v>
      </c>
      <c r="AR61" s="430">
        <v>0</v>
      </c>
      <c r="AS61" s="430">
        <v>0</v>
      </c>
      <c r="AT61" s="430">
        <v>0</v>
      </c>
      <c r="AU61" s="560">
        <v>0</v>
      </c>
      <c r="AV61" s="561">
        <f t="shared" si="19"/>
        <v>0.22500000000000003</v>
      </c>
      <c r="AW61" s="442">
        <v>0.35000000000000003</v>
      </c>
      <c r="AX61" s="430">
        <v>0</v>
      </c>
      <c r="AY61" s="430">
        <v>0</v>
      </c>
      <c r="AZ61" s="430">
        <v>0</v>
      </c>
      <c r="BA61" s="560">
        <v>0</v>
      </c>
      <c r="BB61" s="561">
        <f t="shared" si="20"/>
        <v>0.35000000000000003</v>
      </c>
      <c r="BC61" s="403"/>
      <c r="BD61" s="91"/>
      <c r="BE61" s="409"/>
      <c r="BF61" s="71"/>
      <c r="BG61" s="43">
        <f t="shared" si="21"/>
        <v>0</v>
      </c>
      <c r="BH61" s="547"/>
      <c r="BJ61" s="292">
        <f t="shared" si="23"/>
        <v>50</v>
      </c>
      <c r="BK61" s="558" t="s">
        <v>1134</v>
      </c>
      <c r="BL61" s="309" t="s">
        <v>41</v>
      </c>
      <c r="BM61" s="559">
        <v>3</v>
      </c>
      <c r="BN61" s="562" t="s">
        <v>1481</v>
      </c>
      <c r="BO61" s="563" t="s">
        <v>1482</v>
      </c>
      <c r="BP61" s="563" t="s">
        <v>1483</v>
      </c>
      <c r="BQ61" s="563" t="s">
        <v>1484</v>
      </c>
      <c r="BR61" s="564" t="s">
        <v>1485</v>
      </c>
      <c r="BS61" s="565" t="s">
        <v>1486</v>
      </c>
      <c r="BU61" s="506"/>
      <c r="BV61" s="518"/>
      <c r="BW61" s="518"/>
      <c r="BX61" s="61"/>
      <c r="BY61" s="61"/>
      <c r="BZ61" s="61"/>
      <c r="CA61" s="61"/>
      <c r="CB61" s="61"/>
      <c r="CC61" s="557"/>
      <c r="CD61" s="61"/>
      <c r="CE61" s="61"/>
      <c r="CF61" s="61"/>
      <c r="CG61" s="61"/>
      <c r="CH61" s="61"/>
      <c r="CI61" s="60"/>
      <c r="CJ61" s="61"/>
      <c r="CK61" s="61"/>
      <c r="CL61" s="61"/>
      <c r="CM61" s="61"/>
      <c r="CN61" s="61"/>
      <c r="CO61" s="60"/>
      <c r="CP61" s="61"/>
      <c r="CQ61" s="61"/>
      <c r="CR61" s="61"/>
      <c r="CS61" s="61"/>
      <c r="CT61" s="61"/>
      <c r="CU61" s="60"/>
      <c r="CV61" s="61"/>
      <c r="CW61" s="61"/>
      <c r="CX61" s="61"/>
      <c r="CY61" s="61"/>
      <c r="CZ61" s="61"/>
      <c r="DA61" s="60"/>
      <c r="DB61" s="61"/>
      <c r="DC61" s="61"/>
      <c r="DD61" s="61"/>
      <c r="DE61" s="61"/>
      <c r="DF61" s="61"/>
      <c r="DG61" s="60"/>
      <c r="DH61" s="61"/>
      <c r="DI61" s="61"/>
      <c r="DJ61" s="61"/>
      <c r="DK61" s="61"/>
      <c r="DL61" s="61"/>
      <c r="DM61" s="60"/>
      <c r="DN61" s="61"/>
      <c r="DO61" s="61"/>
      <c r="DP61" s="61"/>
      <c r="DQ61" s="61"/>
      <c r="DR61" s="61"/>
      <c r="DS61" s="60"/>
      <c r="DT61" s="506"/>
    </row>
    <row r="62" spans="2:124" ht="14.25" customHeight="1" x14ac:dyDescent="0.3">
      <c r="B62" s="292">
        <f t="shared" si="22"/>
        <v>51</v>
      </c>
      <c r="C62" s="558" t="s">
        <v>1141</v>
      </c>
      <c r="D62" s="64" t="s">
        <v>889</v>
      </c>
      <c r="E62" s="309" t="s">
        <v>41</v>
      </c>
      <c r="F62" s="559">
        <v>3</v>
      </c>
      <c r="G62" s="442">
        <v>0</v>
      </c>
      <c r="H62" s="430">
        <v>0</v>
      </c>
      <c r="I62" s="430">
        <v>0</v>
      </c>
      <c r="J62" s="430">
        <v>0</v>
      </c>
      <c r="K62" s="560">
        <v>0</v>
      </c>
      <c r="L62" s="561">
        <f t="shared" si="13"/>
        <v>0</v>
      </c>
      <c r="M62" s="442">
        <v>0</v>
      </c>
      <c r="N62" s="430">
        <v>0</v>
      </c>
      <c r="O62" s="430">
        <v>0</v>
      </c>
      <c r="P62" s="430">
        <v>0</v>
      </c>
      <c r="Q62" s="560">
        <v>0</v>
      </c>
      <c r="R62" s="561">
        <f t="shared" si="14"/>
        <v>0</v>
      </c>
      <c r="S62" s="442">
        <v>0</v>
      </c>
      <c r="T62" s="430">
        <v>0</v>
      </c>
      <c r="U62" s="430">
        <v>0</v>
      </c>
      <c r="V62" s="430">
        <v>0</v>
      </c>
      <c r="W62" s="560">
        <v>0</v>
      </c>
      <c r="X62" s="561">
        <f t="shared" si="15"/>
        <v>0</v>
      </c>
      <c r="Y62" s="442">
        <v>0</v>
      </c>
      <c r="Z62" s="430">
        <v>0</v>
      </c>
      <c r="AA62" s="430">
        <v>0</v>
      </c>
      <c r="AB62" s="430">
        <v>0</v>
      </c>
      <c r="AC62" s="560">
        <v>0</v>
      </c>
      <c r="AD62" s="561">
        <f t="shared" si="16"/>
        <v>0</v>
      </c>
      <c r="AE62" s="442">
        <v>0</v>
      </c>
      <c r="AF62" s="430">
        <v>0</v>
      </c>
      <c r="AG62" s="430">
        <v>0</v>
      </c>
      <c r="AH62" s="430">
        <v>0</v>
      </c>
      <c r="AI62" s="560">
        <v>0</v>
      </c>
      <c r="AJ62" s="561">
        <f t="shared" si="17"/>
        <v>0</v>
      </c>
      <c r="AK62" s="442">
        <v>0</v>
      </c>
      <c r="AL62" s="430">
        <v>0</v>
      </c>
      <c r="AM62" s="430">
        <v>0</v>
      </c>
      <c r="AN62" s="430">
        <v>0</v>
      </c>
      <c r="AO62" s="560">
        <v>0</v>
      </c>
      <c r="AP62" s="561">
        <f t="shared" si="18"/>
        <v>0</v>
      </c>
      <c r="AQ62" s="442">
        <v>0</v>
      </c>
      <c r="AR62" s="430">
        <v>0</v>
      </c>
      <c r="AS62" s="430">
        <v>0</v>
      </c>
      <c r="AT62" s="430">
        <v>0</v>
      </c>
      <c r="AU62" s="560">
        <v>0</v>
      </c>
      <c r="AV62" s="561">
        <f t="shared" si="19"/>
        <v>0</v>
      </c>
      <c r="AW62" s="442">
        <v>0</v>
      </c>
      <c r="AX62" s="430">
        <v>0</v>
      </c>
      <c r="AY62" s="430">
        <v>0</v>
      </c>
      <c r="AZ62" s="430">
        <v>0</v>
      </c>
      <c r="BA62" s="560">
        <v>0</v>
      </c>
      <c r="BB62" s="561">
        <f t="shared" si="20"/>
        <v>0</v>
      </c>
      <c r="BC62" s="403"/>
      <c r="BD62" s="91"/>
      <c r="BE62" s="409"/>
      <c r="BF62" s="71"/>
      <c r="BG62" s="43">
        <f t="shared" si="21"/>
        <v>0</v>
      </c>
      <c r="BH62" s="547"/>
      <c r="BJ62" s="292">
        <f t="shared" si="23"/>
        <v>51</v>
      </c>
      <c r="BK62" s="558" t="s">
        <v>1141</v>
      </c>
      <c r="BL62" s="309" t="s">
        <v>41</v>
      </c>
      <c r="BM62" s="559">
        <v>3</v>
      </c>
      <c r="BN62" s="562" t="s">
        <v>1487</v>
      </c>
      <c r="BO62" s="563" t="s">
        <v>1488</v>
      </c>
      <c r="BP62" s="563" t="s">
        <v>1489</v>
      </c>
      <c r="BQ62" s="563" t="s">
        <v>1490</v>
      </c>
      <c r="BR62" s="564" t="s">
        <v>1491</v>
      </c>
      <c r="BS62" s="565" t="s">
        <v>1492</v>
      </c>
      <c r="BU62" s="506"/>
      <c r="BV62" s="518"/>
      <c r="BW62" s="518"/>
      <c r="BX62" s="61"/>
      <c r="BY62" s="61"/>
      <c r="BZ62" s="61"/>
      <c r="CA62" s="61"/>
      <c r="CB62" s="61"/>
      <c r="CC62" s="557"/>
      <c r="CD62" s="61"/>
      <c r="CE62" s="61"/>
      <c r="CF62" s="61"/>
      <c r="CG62" s="61"/>
      <c r="CH62" s="61"/>
      <c r="CI62" s="60"/>
      <c r="CJ62" s="61"/>
      <c r="CK62" s="61"/>
      <c r="CL62" s="61"/>
      <c r="CM62" s="61"/>
      <c r="CN62" s="61"/>
      <c r="CO62" s="60"/>
      <c r="CP62" s="61"/>
      <c r="CQ62" s="61"/>
      <c r="CR62" s="61"/>
      <c r="CS62" s="61"/>
      <c r="CT62" s="61"/>
      <c r="CU62" s="60"/>
      <c r="CV62" s="61"/>
      <c r="CW62" s="61"/>
      <c r="CX62" s="61"/>
      <c r="CY62" s="61"/>
      <c r="CZ62" s="61"/>
      <c r="DA62" s="60"/>
      <c r="DB62" s="61"/>
      <c r="DC62" s="61"/>
      <c r="DD62" s="61"/>
      <c r="DE62" s="61"/>
      <c r="DF62" s="61"/>
      <c r="DG62" s="60"/>
      <c r="DH62" s="61"/>
      <c r="DI62" s="61"/>
      <c r="DJ62" s="61"/>
      <c r="DK62" s="61"/>
      <c r="DL62" s="61"/>
      <c r="DM62" s="60"/>
      <c r="DN62" s="61"/>
      <c r="DO62" s="61"/>
      <c r="DP62" s="61"/>
      <c r="DQ62" s="61"/>
      <c r="DR62" s="61"/>
      <c r="DS62" s="60"/>
      <c r="DT62" s="506"/>
    </row>
    <row r="63" spans="2:124" ht="14.25" customHeight="1" x14ac:dyDescent="0.3">
      <c r="B63" s="292">
        <f t="shared" si="22"/>
        <v>52</v>
      </c>
      <c r="C63" s="558" t="s">
        <v>1148</v>
      </c>
      <c r="D63" s="566"/>
      <c r="E63" s="309" t="s">
        <v>41</v>
      </c>
      <c r="F63" s="559">
        <v>3</v>
      </c>
      <c r="G63" s="442">
        <v>0</v>
      </c>
      <c r="H63" s="430">
        <v>0</v>
      </c>
      <c r="I63" s="430">
        <v>0</v>
      </c>
      <c r="J63" s="430">
        <v>0</v>
      </c>
      <c r="K63" s="560">
        <v>0</v>
      </c>
      <c r="L63" s="561">
        <f t="shared" si="13"/>
        <v>0</v>
      </c>
      <c r="M63" s="442">
        <v>0</v>
      </c>
      <c r="N63" s="430">
        <v>0</v>
      </c>
      <c r="O63" s="430">
        <v>0</v>
      </c>
      <c r="P63" s="430">
        <v>0</v>
      </c>
      <c r="Q63" s="560">
        <v>0</v>
      </c>
      <c r="R63" s="561">
        <f t="shared" si="14"/>
        <v>0</v>
      </c>
      <c r="S63" s="442">
        <v>0</v>
      </c>
      <c r="T63" s="430">
        <v>0</v>
      </c>
      <c r="U63" s="430">
        <v>0</v>
      </c>
      <c r="V63" s="430">
        <v>0</v>
      </c>
      <c r="W63" s="560">
        <v>0</v>
      </c>
      <c r="X63" s="561">
        <f t="shared" si="15"/>
        <v>0</v>
      </c>
      <c r="Y63" s="442">
        <v>0</v>
      </c>
      <c r="Z63" s="430">
        <v>0</v>
      </c>
      <c r="AA63" s="430">
        <v>0</v>
      </c>
      <c r="AB63" s="430">
        <v>0</v>
      </c>
      <c r="AC63" s="560">
        <v>0</v>
      </c>
      <c r="AD63" s="561">
        <f t="shared" si="16"/>
        <v>0</v>
      </c>
      <c r="AE63" s="442">
        <v>0</v>
      </c>
      <c r="AF63" s="430">
        <v>0</v>
      </c>
      <c r="AG63" s="430">
        <v>0</v>
      </c>
      <c r="AH63" s="430">
        <v>0</v>
      </c>
      <c r="AI63" s="560">
        <v>0</v>
      </c>
      <c r="AJ63" s="561">
        <f t="shared" si="17"/>
        <v>0</v>
      </c>
      <c r="AK63" s="442">
        <v>0</v>
      </c>
      <c r="AL63" s="430">
        <v>0</v>
      </c>
      <c r="AM63" s="430">
        <v>0</v>
      </c>
      <c r="AN63" s="430">
        <v>0</v>
      </c>
      <c r="AO63" s="560">
        <v>0</v>
      </c>
      <c r="AP63" s="561">
        <f t="shared" si="18"/>
        <v>0</v>
      </c>
      <c r="AQ63" s="442">
        <v>0</v>
      </c>
      <c r="AR63" s="430">
        <v>0</v>
      </c>
      <c r="AS63" s="430">
        <v>0</v>
      </c>
      <c r="AT63" s="430">
        <v>0</v>
      </c>
      <c r="AU63" s="560">
        <v>0</v>
      </c>
      <c r="AV63" s="561">
        <f t="shared" si="19"/>
        <v>0</v>
      </c>
      <c r="AW63" s="442">
        <v>0</v>
      </c>
      <c r="AX63" s="430">
        <v>0</v>
      </c>
      <c r="AY63" s="430">
        <v>0</v>
      </c>
      <c r="AZ63" s="430">
        <v>0</v>
      </c>
      <c r="BA63" s="560">
        <v>0</v>
      </c>
      <c r="BB63" s="561">
        <f t="shared" si="20"/>
        <v>0</v>
      </c>
      <c r="BC63" s="403"/>
      <c r="BD63" s="91"/>
      <c r="BE63" s="409"/>
      <c r="BF63" s="71"/>
      <c r="BG63" s="43">
        <f t="shared" si="21"/>
        <v>0</v>
      </c>
      <c r="BH63" s="547"/>
      <c r="BJ63" s="292">
        <f t="shared" si="23"/>
        <v>52</v>
      </c>
      <c r="BK63" s="558" t="s">
        <v>1148</v>
      </c>
      <c r="BL63" s="309" t="s">
        <v>41</v>
      </c>
      <c r="BM63" s="559">
        <v>3</v>
      </c>
      <c r="BN63" s="562" t="s">
        <v>1493</v>
      </c>
      <c r="BO63" s="563" t="s">
        <v>1494</v>
      </c>
      <c r="BP63" s="563" t="s">
        <v>1495</v>
      </c>
      <c r="BQ63" s="563" t="s">
        <v>1496</v>
      </c>
      <c r="BR63" s="564" t="s">
        <v>1497</v>
      </c>
      <c r="BS63" s="565" t="s">
        <v>1498</v>
      </c>
      <c r="BX63" s="61"/>
      <c r="BY63" s="61"/>
      <c r="BZ63" s="61"/>
      <c r="CA63" s="61"/>
      <c r="CB63" s="61"/>
      <c r="CC63" s="557"/>
      <c r="CD63" s="61"/>
      <c r="CE63" s="61"/>
      <c r="CF63" s="61"/>
      <c r="CG63" s="61"/>
      <c r="CH63" s="61"/>
      <c r="CI63" s="60"/>
      <c r="CJ63" s="61"/>
      <c r="CK63" s="61"/>
      <c r="CL63" s="61"/>
      <c r="CM63" s="61"/>
      <c r="CN63" s="61"/>
      <c r="CO63" s="60"/>
      <c r="CP63" s="61"/>
      <c r="CQ63" s="61"/>
      <c r="CR63" s="61"/>
      <c r="CS63" s="61"/>
      <c r="CT63" s="61"/>
      <c r="CU63" s="60"/>
      <c r="CV63" s="61"/>
      <c r="CW63" s="61"/>
      <c r="CX63" s="61"/>
      <c r="CY63" s="61"/>
      <c r="CZ63" s="61"/>
      <c r="DA63" s="60"/>
      <c r="DB63" s="61"/>
      <c r="DC63" s="61"/>
      <c r="DD63" s="61"/>
      <c r="DE63" s="61"/>
      <c r="DF63" s="61"/>
      <c r="DG63" s="60"/>
      <c r="DH63" s="61"/>
      <c r="DI63" s="61"/>
      <c r="DJ63" s="61"/>
      <c r="DK63" s="61"/>
      <c r="DL63" s="61"/>
      <c r="DM63" s="60"/>
      <c r="DN63" s="61"/>
      <c r="DO63" s="61"/>
      <c r="DP63" s="61"/>
      <c r="DQ63" s="61"/>
      <c r="DR63" s="61"/>
      <c r="DS63" s="60"/>
      <c r="DT63" s="506"/>
    </row>
    <row r="64" spans="2:124" ht="14.25" customHeight="1" x14ac:dyDescent="0.3">
      <c r="B64" s="292">
        <f t="shared" si="22"/>
        <v>53</v>
      </c>
      <c r="C64" s="558" t="s">
        <v>1155</v>
      </c>
      <c r="D64" s="566"/>
      <c r="E64" s="309" t="s">
        <v>41</v>
      </c>
      <c r="F64" s="559">
        <v>3</v>
      </c>
      <c r="G64" s="442">
        <v>0</v>
      </c>
      <c r="H64" s="430">
        <v>0</v>
      </c>
      <c r="I64" s="430">
        <v>0</v>
      </c>
      <c r="J64" s="430">
        <v>0</v>
      </c>
      <c r="K64" s="560">
        <v>0</v>
      </c>
      <c r="L64" s="561">
        <f t="shared" si="13"/>
        <v>0</v>
      </c>
      <c r="M64" s="442">
        <v>0</v>
      </c>
      <c r="N64" s="430">
        <v>0</v>
      </c>
      <c r="O64" s="430">
        <v>0</v>
      </c>
      <c r="P64" s="430">
        <v>0</v>
      </c>
      <c r="Q64" s="560">
        <v>0</v>
      </c>
      <c r="R64" s="561">
        <f t="shared" si="14"/>
        <v>0</v>
      </c>
      <c r="S64" s="442">
        <v>0</v>
      </c>
      <c r="T64" s="430">
        <v>0</v>
      </c>
      <c r="U64" s="430">
        <v>0</v>
      </c>
      <c r="V64" s="430">
        <v>0</v>
      </c>
      <c r="W64" s="560">
        <v>0</v>
      </c>
      <c r="X64" s="561">
        <f t="shared" si="15"/>
        <v>0</v>
      </c>
      <c r="Y64" s="442">
        <v>0</v>
      </c>
      <c r="Z64" s="430">
        <v>0</v>
      </c>
      <c r="AA64" s="430">
        <v>0</v>
      </c>
      <c r="AB64" s="430">
        <v>0</v>
      </c>
      <c r="AC64" s="560">
        <v>0</v>
      </c>
      <c r="AD64" s="561">
        <f t="shared" si="16"/>
        <v>0</v>
      </c>
      <c r="AE64" s="442">
        <v>0</v>
      </c>
      <c r="AF64" s="430">
        <v>0</v>
      </c>
      <c r="AG64" s="430">
        <v>0</v>
      </c>
      <c r="AH64" s="430">
        <v>0</v>
      </c>
      <c r="AI64" s="560">
        <v>0</v>
      </c>
      <c r="AJ64" s="561">
        <f t="shared" si="17"/>
        <v>0</v>
      </c>
      <c r="AK64" s="442">
        <v>0</v>
      </c>
      <c r="AL64" s="430">
        <v>0</v>
      </c>
      <c r="AM64" s="430">
        <v>0</v>
      </c>
      <c r="AN64" s="430">
        <v>0</v>
      </c>
      <c r="AO64" s="560">
        <v>0</v>
      </c>
      <c r="AP64" s="561">
        <f t="shared" si="18"/>
        <v>0</v>
      </c>
      <c r="AQ64" s="442">
        <v>0</v>
      </c>
      <c r="AR64" s="430">
        <v>0</v>
      </c>
      <c r="AS64" s="430">
        <v>0</v>
      </c>
      <c r="AT64" s="430">
        <v>0</v>
      </c>
      <c r="AU64" s="560">
        <v>0</v>
      </c>
      <c r="AV64" s="561">
        <f t="shared" si="19"/>
        <v>0</v>
      </c>
      <c r="AW64" s="442">
        <v>0</v>
      </c>
      <c r="AX64" s="430">
        <v>0</v>
      </c>
      <c r="AY64" s="430">
        <v>0</v>
      </c>
      <c r="AZ64" s="430">
        <v>0</v>
      </c>
      <c r="BA64" s="560">
        <v>0</v>
      </c>
      <c r="BB64" s="561">
        <f t="shared" si="20"/>
        <v>0</v>
      </c>
      <c r="BC64" s="403"/>
      <c r="BD64" s="91"/>
      <c r="BE64" s="409"/>
      <c r="BF64" s="298"/>
      <c r="BG64" s="43">
        <f t="shared" si="21"/>
        <v>0</v>
      </c>
      <c r="BH64" s="547"/>
      <c r="BJ64" s="292">
        <f t="shared" si="23"/>
        <v>53</v>
      </c>
      <c r="BK64" s="558" t="s">
        <v>1155</v>
      </c>
      <c r="BL64" s="309" t="s">
        <v>41</v>
      </c>
      <c r="BM64" s="559">
        <v>3</v>
      </c>
      <c r="BN64" s="562" t="s">
        <v>1499</v>
      </c>
      <c r="BO64" s="563" t="s">
        <v>1500</v>
      </c>
      <c r="BP64" s="563" t="s">
        <v>1501</v>
      </c>
      <c r="BQ64" s="563" t="s">
        <v>1502</v>
      </c>
      <c r="BR64" s="564" t="s">
        <v>1503</v>
      </c>
      <c r="BS64" s="565" t="s">
        <v>1504</v>
      </c>
      <c r="BU64" s="506"/>
      <c r="BV64" s="518"/>
      <c r="BW64" s="518"/>
      <c r="BX64" s="61"/>
      <c r="BY64" s="61"/>
      <c r="BZ64" s="61"/>
      <c r="CA64" s="61"/>
      <c r="CB64" s="61"/>
      <c r="CC64" s="557"/>
      <c r="CD64" s="61"/>
      <c r="CE64" s="61"/>
      <c r="CF64" s="61"/>
      <c r="CG64" s="61"/>
      <c r="CH64" s="61"/>
      <c r="CI64" s="60"/>
      <c r="CJ64" s="61"/>
      <c r="CK64" s="61"/>
      <c r="CL64" s="61"/>
      <c r="CM64" s="61"/>
      <c r="CN64" s="61"/>
      <c r="CO64" s="60"/>
      <c r="CP64" s="61"/>
      <c r="CQ64" s="61"/>
      <c r="CR64" s="61"/>
      <c r="CS64" s="61"/>
      <c r="CT64" s="61"/>
      <c r="CU64" s="60"/>
      <c r="CV64" s="61"/>
      <c r="CW64" s="61"/>
      <c r="CX64" s="61"/>
      <c r="CY64" s="61"/>
      <c r="CZ64" s="61"/>
      <c r="DA64" s="60"/>
      <c r="DB64" s="61"/>
      <c r="DC64" s="61"/>
      <c r="DD64" s="61"/>
      <c r="DE64" s="61"/>
      <c r="DF64" s="61"/>
      <c r="DG64" s="60"/>
      <c r="DH64" s="61"/>
      <c r="DI64" s="61"/>
      <c r="DJ64" s="61"/>
      <c r="DK64" s="61"/>
      <c r="DL64" s="61"/>
      <c r="DM64" s="60"/>
      <c r="DN64" s="61"/>
      <c r="DO64" s="61"/>
      <c r="DP64" s="61"/>
      <c r="DQ64" s="61"/>
      <c r="DR64" s="61"/>
      <c r="DS64" s="60"/>
      <c r="DT64" s="506"/>
    </row>
    <row r="65" spans="2:124" ht="14.25" customHeight="1" x14ac:dyDescent="0.3">
      <c r="B65" s="292">
        <f t="shared" si="22"/>
        <v>54</v>
      </c>
      <c r="C65" s="558" t="s">
        <v>1162</v>
      </c>
      <c r="D65" s="566"/>
      <c r="E65" s="309" t="s">
        <v>41</v>
      </c>
      <c r="F65" s="559">
        <v>3</v>
      </c>
      <c r="G65" s="442">
        <v>0</v>
      </c>
      <c r="H65" s="430">
        <v>0.75</v>
      </c>
      <c r="I65" s="430">
        <v>0</v>
      </c>
      <c r="J65" s="430">
        <v>0</v>
      </c>
      <c r="K65" s="560">
        <v>0</v>
      </c>
      <c r="L65" s="561">
        <f t="shared" si="13"/>
        <v>0.75</v>
      </c>
      <c r="M65" s="442">
        <v>0</v>
      </c>
      <c r="N65" s="430">
        <v>1.03</v>
      </c>
      <c r="O65" s="430">
        <v>0</v>
      </c>
      <c r="P65" s="430">
        <v>0</v>
      </c>
      <c r="Q65" s="560">
        <v>0</v>
      </c>
      <c r="R65" s="561">
        <f t="shared" si="14"/>
        <v>1.03</v>
      </c>
      <c r="S65" s="442">
        <v>0</v>
      </c>
      <c r="T65" s="430">
        <v>1.03</v>
      </c>
      <c r="U65" s="430">
        <v>0</v>
      </c>
      <c r="V65" s="430">
        <v>0</v>
      </c>
      <c r="W65" s="560">
        <v>0</v>
      </c>
      <c r="X65" s="561">
        <f t="shared" si="15"/>
        <v>1.03</v>
      </c>
      <c r="Y65" s="442">
        <v>0</v>
      </c>
      <c r="Z65" s="430">
        <v>0.99539818431844274</v>
      </c>
      <c r="AA65" s="430">
        <v>0</v>
      </c>
      <c r="AB65" s="430">
        <v>0</v>
      </c>
      <c r="AC65" s="560">
        <v>0</v>
      </c>
      <c r="AD65" s="561">
        <f t="shared" si="16"/>
        <v>0.99539818431844274</v>
      </c>
      <c r="AE65" s="442">
        <v>0</v>
      </c>
      <c r="AF65" s="430">
        <v>1.0113089795792873</v>
      </c>
      <c r="AG65" s="430">
        <v>0</v>
      </c>
      <c r="AH65" s="430">
        <v>0</v>
      </c>
      <c r="AI65" s="560">
        <v>0</v>
      </c>
      <c r="AJ65" s="561">
        <f t="shared" si="17"/>
        <v>1.0113089795792873</v>
      </c>
      <c r="AK65" s="442">
        <v>0</v>
      </c>
      <c r="AL65" s="430">
        <v>1.0210166507089249</v>
      </c>
      <c r="AM65" s="430">
        <v>0</v>
      </c>
      <c r="AN65" s="430">
        <v>0</v>
      </c>
      <c r="AO65" s="560">
        <v>0</v>
      </c>
      <c r="AP65" s="561">
        <f t="shared" si="18"/>
        <v>1.0210166507089249</v>
      </c>
      <c r="AQ65" s="442">
        <v>0</v>
      </c>
      <c r="AR65" s="430">
        <v>0.99468270435490691</v>
      </c>
      <c r="AS65" s="430">
        <v>0</v>
      </c>
      <c r="AT65" s="430">
        <v>0</v>
      </c>
      <c r="AU65" s="560">
        <v>0</v>
      </c>
      <c r="AV65" s="561">
        <f t="shared" si="19"/>
        <v>0.99468270435490691</v>
      </c>
      <c r="AW65" s="442">
        <v>0</v>
      </c>
      <c r="AX65" s="430">
        <v>0.99468270435490691</v>
      </c>
      <c r="AY65" s="430">
        <v>0</v>
      </c>
      <c r="AZ65" s="430">
        <v>0</v>
      </c>
      <c r="BA65" s="560">
        <v>0</v>
      </c>
      <c r="BB65" s="561">
        <f t="shared" si="20"/>
        <v>0.99468270435490691</v>
      </c>
      <c r="BC65" s="403"/>
      <c r="BD65" s="91"/>
      <c r="BE65" s="409"/>
      <c r="BF65" s="298"/>
      <c r="BG65" s="43">
        <f t="shared" si="21"/>
        <v>0</v>
      </c>
      <c r="BH65" s="547"/>
      <c r="BJ65" s="292">
        <f t="shared" si="23"/>
        <v>54</v>
      </c>
      <c r="BK65" s="558" t="s">
        <v>1162</v>
      </c>
      <c r="BL65" s="309" t="s">
        <v>41</v>
      </c>
      <c r="BM65" s="559">
        <v>3</v>
      </c>
      <c r="BN65" s="562" t="s">
        <v>1505</v>
      </c>
      <c r="BO65" s="563" t="s">
        <v>1506</v>
      </c>
      <c r="BP65" s="563" t="s">
        <v>1507</v>
      </c>
      <c r="BQ65" s="563" t="s">
        <v>1508</v>
      </c>
      <c r="BR65" s="564" t="s">
        <v>1509</v>
      </c>
      <c r="BS65" s="565" t="s">
        <v>1510</v>
      </c>
      <c r="BU65" s="506"/>
      <c r="BV65" s="518"/>
      <c r="BW65" s="518"/>
      <c r="BX65" s="61"/>
      <c r="BY65" s="61"/>
      <c r="BZ65" s="61"/>
      <c r="CA65" s="61"/>
      <c r="CB65" s="61"/>
      <c r="CC65" s="557"/>
      <c r="CD65" s="61"/>
      <c r="CE65" s="61"/>
      <c r="CF65" s="61"/>
      <c r="CG65" s="61"/>
      <c r="CH65" s="61"/>
      <c r="CI65" s="60"/>
      <c r="CJ65" s="61"/>
      <c r="CK65" s="61"/>
      <c r="CL65" s="61"/>
      <c r="CM65" s="61"/>
      <c r="CN65" s="61"/>
      <c r="CO65" s="60"/>
      <c r="CP65" s="61"/>
      <c r="CQ65" s="61"/>
      <c r="CR65" s="61"/>
      <c r="CS65" s="61"/>
      <c r="CT65" s="61"/>
      <c r="CU65" s="60"/>
      <c r="CV65" s="61"/>
      <c r="CW65" s="61"/>
      <c r="CX65" s="61"/>
      <c r="CY65" s="61"/>
      <c r="CZ65" s="61"/>
      <c r="DA65" s="60"/>
      <c r="DB65" s="61"/>
      <c r="DC65" s="61"/>
      <c r="DD65" s="61"/>
      <c r="DE65" s="61"/>
      <c r="DF65" s="61"/>
      <c r="DG65" s="60"/>
      <c r="DH65" s="61"/>
      <c r="DI65" s="61"/>
      <c r="DJ65" s="61"/>
      <c r="DK65" s="61"/>
      <c r="DL65" s="61"/>
      <c r="DM65" s="60"/>
      <c r="DN65" s="61"/>
      <c r="DO65" s="61"/>
      <c r="DP65" s="61"/>
      <c r="DQ65" s="61"/>
      <c r="DR65" s="61"/>
      <c r="DS65" s="60"/>
      <c r="DT65" s="506"/>
    </row>
    <row r="66" spans="2:124" ht="14.25" customHeight="1" x14ac:dyDescent="0.3">
      <c r="B66" s="292">
        <f t="shared" si="22"/>
        <v>55</v>
      </c>
      <c r="C66" s="558" t="s">
        <v>1169</v>
      </c>
      <c r="D66" s="566"/>
      <c r="E66" s="309" t="s">
        <v>41</v>
      </c>
      <c r="F66" s="559">
        <v>3</v>
      </c>
      <c r="G66" s="442">
        <v>0</v>
      </c>
      <c r="H66" s="430">
        <v>0</v>
      </c>
      <c r="I66" s="430">
        <v>0</v>
      </c>
      <c r="J66" s="430">
        <v>0</v>
      </c>
      <c r="K66" s="560">
        <v>0</v>
      </c>
      <c r="L66" s="561">
        <f t="shared" si="13"/>
        <v>0</v>
      </c>
      <c r="M66" s="442">
        <v>0</v>
      </c>
      <c r="N66" s="430">
        <v>0</v>
      </c>
      <c r="O66" s="430">
        <v>0</v>
      </c>
      <c r="P66" s="430">
        <v>0</v>
      </c>
      <c r="Q66" s="560">
        <v>0</v>
      </c>
      <c r="R66" s="561">
        <f t="shared" si="14"/>
        <v>0</v>
      </c>
      <c r="S66" s="442">
        <v>0</v>
      </c>
      <c r="T66" s="430">
        <v>0</v>
      </c>
      <c r="U66" s="430">
        <v>0</v>
      </c>
      <c r="V66" s="430">
        <v>0</v>
      </c>
      <c r="W66" s="560">
        <v>0</v>
      </c>
      <c r="X66" s="561">
        <f t="shared" si="15"/>
        <v>0</v>
      </c>
      <c r="Y66" s="442">
        <v>0</v>
      </c>
      <c r="Z66" s="430">
        <v>1.2433319873567867E-4</v>
      </c>
      <c r="AA66" s="430">
        <v>0</v>
      </c>
      <c r="AB66" s="430">
        <v>0</v>
      </c>
      <c r="AC66" s="560">
        <v>0</v>
      </c>
      <c r="AD66" s="561">
        <f t="shared" si="16"/>
        <v>1.2433319873567867E-4</v>
      </c>
      <c r="AE66" s="442">
        <v>0</v>
      </c>
      <c r="AF66" s="430">
        <v>2.8892465017343449E-3</v>
      </c>
      <c r="AG66" s="430">
        <v>0</v>
      </c>
      <c r="AH66" s="430">
        <v>0</v>
      </c>
      <c r="AI66" s="560">
        <v>0</v>
      </c>
      <c r="AJ66" s="561">
        <f t="shared" si="17"/>
        <v>2.8892465017343449E-3</v>
      </c>
      <c r="AK66" s="442">
        <v>0</v>
      </c>
      <c r="AL66" s="430">
        <v>0</v>
      </c>
      <c r="AM66" s="430">
        <v>0</v>
      </c>
      <c r="AN66" s="430">
        <v>0</v>
      </c>
      <c r="AO66" s="560">
        <v>0</v>
      </c>
      <c r="AP66" s="561">
        <f t="shared" si="18"/>
        <v>0</v>
      </c>
      <c r="AQ66" s="442">
        <v>0</v>
      </c>
      <c r="AR66" s="430">
        <v>0</v>
      </c>
      <c r="AS66" s="430">
        <v>0</v>
      </c>
      <c r="AT66" s="430">
        <v>0</v>
      </c>
      <c r="AU66" s="560">
        <v>0</v>
      </c>
      <c r="AV66" s="561">
        <f t="shared" si="19"/>
        <v>0</v>
      </c>
      <c r="AW66" s="442">
        <v>0</v>
      </c>
      <c r="AX66" s="430">
        <v>0</v>
      </c>
      <c r="AY66" s="430">
        <v>0</v>
      </c>
      <c r="AZ66" s="430">
        <v>0</v>
      </c>
      <c r="BA66" s="560">
        <v>0</v>
      </c>
      <c r="BB66" s="561">
        <f t="shared" si="20"/>
        <v>0</v>
      </c>
      <c r="BC66" s="403"/>
      <c r="BD66" s="91"/>
      <c r="BE66" s="409"/>
      <c r="BF66" s="298"/>
      <c r="BG66" s="43">
        <f t="shared" si="21"/>
        <v>0</v>
      </c>
      <c r="BH66" s="547"/>
      <c r="BJ66" s="292">
        <f t="shared" si="23"/>
        <v>55</v>
      </c>
      <c r="BK66" s="558" t="s">
        <v>1169</v>
      </c>
      <c r="BL66" s="309" t="s">
        <v>41</v>
      </c>
      <c r="BM66" s="559">
        <v>3</v>
      </c>
      <c r="BN66" s="562" t="s">
        <v>1511</v>
      </c>
      <c r="BO66" s="563" t="s">
        <v>1512</v>
      </c>
      <c r="BP66" s="563" t="s">
        <v>1513</v>
      </c>
      <c r="BQ66" s="563" t="s">
        <v>1514</v>
      </c>
      <c r="BR66" s="564" t="s">
        <v>1515</v>
      </c>
      <c r="BS66" s="565" t="s">
        <v>1516</v>
      </c>
      <c r="BX66" s="61"/>
      <c r="BY66" s="61"/>
      <c r="BZ66" s="61"/>
      <c r="CA66" s="61"/>
      <c r="CB66" s="61"/>
      <c r="CC66" s="557"/>
      <c r="CD66" s="61"/>
      <c r="CE66" s="61"/>
      <c r="CF66" s="61"/>
      <c r="CG66" s="61"/>
      <c r="CH66" s="61"/>
      <c r="CI66" s="60"/>
      <c r="CJ66" s="61"/>
      <c r="CK66" s="61"/>
      <c r="CL66" s="61"/>
      <c r="CM66" s="61"/>
      <c r="CN66" s="61"/>
      <c r="CO66" s="60"/>
      <c r="CP66" s="61"/>
      <c r="CQ66" s="61"/>
      <c r="CR66" s="61"/>
      <c r="CS66" s="61"/>
      <c r="CT66" s="61"/>
      <c r="CU66" s="60"/>
      <c r="CV66" s="61"/>
      <c r="CW66" s="61"/>
      <c r="CX66" s="61"/>
      <c r="CY66" s="61"/>
      <c r="CZ66" s="61"/>
      <c r="DA66" s="60"/>
      <c r="DB66" s="61"/>
      <c r="DC66" s="61"/>
      <c r="DD66" s="61"/>
      <c r="DE66" s="61"/>
      <c r="DF66" s="61"/>
      <c r="DG66" s="60"/>
      <c r="DH66" s="61"/>
      <c r="DI66" s="61"/>
      <c r="DJ66" s="61"/>
      <c r="DK66" s="61"/>
      <c r="DL66" s="61"/>
      <c r="DM66" s="60"/>
      <c r="DN66" s="61"/>
      <c r="DO66" s="61"/>
      <c r="DP66" s="61"/>
      <c r="DQ66" s="61"/>
      <c r="DR66" s="61"/>
      <c r="DS66" s="60"/>
    </row>
    <row r="67" spans="2:124" ht="14.25" customHeight="1" x14ac:dyDescent="0.3">
      <c r="B67" s="292">
        <f t="shared" si="22"/>
        <v>56</v>
      </c>
      <c r="C67" s="558" t="s">
        <v>1176</v>
      </c>
      <c r="D67" s="566"/>
      <c r="E67" s="309" t="s">
        <v>41</v>
      </c>
      <c r="F67" s="559">
        <v>3</v>
      </c>
      <c r="G67" s="442">
        <v>0</v>
      </c>
      <c r="H67" s="430">
        <v>0</v>
      </c>
      <c r="I67" s="430">
        <v>0</v>
      </c>
      <c r="J67" s="430">
        <v>0</v>
      </c>
      <c r="K67" s="560">
        <v>0</v>
      </c>
      <c r="L67" s="561">
        <f t="shared" si="13"/>
        <v>0</v>
      </c>
      <c r="M67" s="442">
        <v>0</v>
      </c>
      <c r="N67" s="430">
        <v>0</v>
      </c>
      <c r="O67" s="430">
        <v>0</v>
      </c>
      <c r="P67" s="430">
        <v>0</v>
      </c>
      <c r="Q67" s="560">
        <v>0</v>
      </c>
      <c r="R67" s="561">
        <f t="shared" si="14"/>
        <v>0</v>
      </c>
      <c r="S67" s="442">
        <v>0</v>
      </c>
      <c r="T67" s="430">
        <v>0</v>
      </c>
      <c r="U67" s="430">
        <v>0</v>
      </c>
      <c r="V67" s="430">
        <v>0</v>
      </c>
      <c r="W67" s="560">
        <v>0</v>
      </c>
      <c r="X67" s="561">
        <f t="shared" si="15"/>
        <v>0</v>
      </c>
      <c r="Y67" s="442">
        <v>0</v>
      </c>
      <c r="Z67" s="430">
        <v>1.3539941048860949E-3</v>
      </c>
      <c r="AA67" s="430">
        <v>0</v>
      </c>
      <c r="AB67" s="430">
        <v>0</v>
      </c>
      <c r="AC67" s="560">
        <v>0</v>
      </c>
      <c r="AD67" s="561">
        <f t="shared" si="16"/>
        <v>1.3539941048860949E-3</v>
      </c>
      <c r="AE67" s="442">
        <v>0</v>
      </c>
      <c r="AF67" s="430">
        <v>3.1464023854382517E-2</v>
      </c>
      <c r="AG67" s="430">
        <v>0</v>
      </c>
      <c r="AH67" s="430">
        <v>0</v>
      </c>
      <c r="AI67" s="560">
        <v>0</v>
      </c>
      <c r="AJ67" s="561">
        <f t="shared" si="17"/>
        <v>3.1464023854382517E-2</v>
      </c>
      <c r="AK67" s="442">
        <v>0</v>
      </c>
      <c r="AL67" s="430">
        <v>4.9835089644604008E-2</v>
      </c>
      <c r="AM67" s="430">
        <v>0</v>
      </c>
      <c r="AN67" s="430">
        <v>0</v>
      </c>
      <c r="AO67" s="560">
        <v>0</v>
      </c>
      <c r="AP67" s="561">
        <f t="shared" si="18"/>
        <v>4.9835089644604008E-2</v>
      </c>
      <c r="AQ67" s="442">
        <v>0</v>
      </c>
      <c r="AR67" s="430">
        <v>6.2773488855574072E-2</v>
      </c>
      <c r="AS67" s="430">
        <v>0</v>
      </c>
      <c r="AT67" s="430">
        <v>0</v>
      </c>
      <c r="AU67" s="560">
        <v>0</v>
      </c>
      <c r="AV67" s="561">
        <f t="shared" si="19"/>
        <v>6.2773488855574072E-2</v>
      </c>
      <c r="AW67" s="442">
        <v>0</v>
      </c>
      <c r="AX67" s="430">
        <v>0.36917792013949047</v>
      </c>
      <c r="AY67" s="430">
        <v>0</v>
      </c>
      <c r="AZ67" s="430">
        <v>0</v>
      </c>
      <c r="BA67" s="560">
        <v>0</v>
      </c>
      <c r="BB67" s="561">
        <f t="shared" si="20"/>
        <v>0.36917792013949047</v>
      </c>
      <c r="BC67" s="403"/>
      <c r="BD67" s="91"/>
      <c r="BE67" s="409"/>
      <c r="BF67" s="298"/>
      <c r="BG67" s="43">
        <f t="shared" si="21"/>
        <v>0</v>
      </c>
      <c r="BH67" s="547"/>
      <c r="BJ67" s="292">
        <f t="shared" si="23"/>
        <v>56</v>
      </c>
      <c r="BK67" s="558" t="s">
        <v>1176</v>
      </c>
      <c r="BL67" s="309" t="s">
        <v>41</v>
      </c>
      <c r="BM67" s="559">
        <v>3</v>
      </c>
      <c r="BN67" s="562" t="s">
        <v>1517</v>
      </c>
      <c r="BO67" s="563" t="s">
        <v>1518</v>
      </c>
      <c r="BP67" s="563" t="s">
        <v>1519</v>
      </c>
      <c r="BQ67" s="563" t="s">
        <v>1520</v>
      </c>
      <c r="BR67" s="564" t="s">
        <v>1521</v>
      </c>
      <c r="BS67" s="565" t="s">
        <v>1522</v>
      </c>
      <c r="BX67" s="61"/>
      <c r="BY67" s="61"/>
      <c r="BZ67" s="61"/>
      <c r="CA67" s="61"/>
      <c r="CB67" s="61"/>
      <c r="CC67" s="557"/>
      <c r="CD67" s="61"/>
      <c r="CE67" s="61"/>
      <c r="CF67" s="61"/>
      <c r="CG67" s="61"/>
      <c r="CH67" s="61"/>
      <c r="CI67" s="60"/>
      <c r="CJ67" s="61"/>
      <c r="CK67" s="61"/>
      <c r="CL67" s="61"/>
      <c r="CM67" s="61"/>
      <c r="CN67" s="61"/>
      <c r="CO67" s="60"/>
      <c r="CP67" s="61"/>
      <c r="CQ67" s="61"/>
      <c r="CR67" s="61"/>
      <c r="CS67" s="61"/>
      <c r="CT67" s="61"/>
      <c r="CU67" s="60"/>
      <c r="CV67" s="61"/>
      <c r="CW67" s="61"/>
      <c r="CX67" s="61"/>
      <c r="CY67" s="61"/>
      <c r="CZ67" s="61"/>
      <c r="DA67" s="60"/>
      <c r="DB67" s="61"/>
      <c r="DC67" s="61"/>
      <c r="DD67" s="61"/>
      <c r="DE67" s="61"/>
      <c r="DF67" s="61"/>
      <c r="DG67" s="60"/>
      <c r="DH67" s="61"/>
      <c r="DI67" s="61"/>
      <c r="DJ67" s="61"/>
      <c r="DK67" s="61"/>
      <c r="DL67" s="61"/>
      <c r="DM67" s="60"/>
      <c r="DN67" s="61"/>
      <c r="DO67" s="61"/>
      <c r="DP67" s="61"/>
      <c r="DQ67" s="61"/>
      <c r="DR67" s="61"/>
      <c r="DS67" s="60"/>
    </row>
    <row r="68" spans="2:124" ht="14.25" customHeight="1" x14ac:dyDescent="0.3">
      <c r="B68" s="292">
        <f t="shared" si="22"/>
        <v>57</v>
      </c>
      <c r="C68" s="558" t="s">
        <v>1183</v>
      </c>
      <c r="D68" s="566"/>
      <c r="E68" s="309" t="s">
        <v>41</v>
      </c>
      <c r="F68" s="559">
        <v>3</v>
      </c>
      <c r="G68" s="442">
        <v>0</v>
      </c>
      <c r="H68" s="430">
        <v>0</v>
      </c>
      <c r="I68" s="430">
        <v>0</v>
      </c>
      <c r="J68" s="430">
        <v>0</v>
      </c>
      <c r="K68" s="560">
        <v>0</v>
      </c>
      <c r="L68" s="561">
        <f t="shared" si="13"/>
        <v>0</v>
      </c>
      <c r="M68" s="442">
        <v>0</v>
      </c>
      <c r="N68" s="430">
        <v>0</v>
      </c>
      <c r="O68" s="430">
        <v>0</v>
      </c>
      <c r="P68" s="430">
        <v>0</v>
      </c>
      <c r="Q68" s="560">
        <v>0</v>
      </c>
      <c r="R68" s="561">
        <f t="shared" si="14"/>
        <v>0</v>
      </c>
      <c r="S68" s="442">
        <v>0</v>
      </c>
      <c r="T68" s="430">
        <v>0</v>
      </c>
      <c r="U68" s="430">
        <v>0</v>
      </c>
      <c r="V68" s="430">
        <v>0</v>
      </c>
      <c r="W68" s="560">
        <v>0</v>
      </c>
      <c r="X68" s="561">
        <f t="shared" si="15"/>
        <v>0</v>
      </c>
      <c r="Y68" s="442">
        <v>0</v>
      </c>
      <c r="Z68" s="430">
        <v>3.3849852622152372E-4</v>
      </c>
      <c r="AA68" s="430">
        <v>0</v>
      </c>
      <c r="AB68" s="430">
        <v>0</v>
      </c>
      <c r="AC68" s="560">
        <v>0</v>
      </c>
      <c r="AD68" s="561">
        <f t="shared" si="16"/>
        <v>3.3849852622152372E-4</v>
      </c>
      <c r="AE68" s="442">
        <v>0</v>
      </c>
      <c r="AF68" s="430">
        <v>7.8660059635956292E-3</v>
      </c>
      <c r="AG68" s="430">
        <v>0</v>
      </c>
      <c r="AH68" s="430">
        <v>0</v>
      </c>
      <c r="AI68" s="560">
        <v>0</v>
      </c>
      <c r="AJ68" s="561">
        <f t="shared" si="17"/>
        <v>7.8660059635956292E-3</v>
      </c>
      <c r="AK68" s="442">
        <v>0</v>
      </c>
      <c r="AL68" s="430">
        <v>1.2458772411151002E-2</v>
      </c>
      <c r="AM68" s="430">
        <v>0</v>
      </c>
      <c r="AN68" s="430">
        <v>0</v>
      </c>
      <c r="AO68" s="560">
        <v>0</v>
      </c>
      <c r="AP68" s="561">
        <f t="shared" si="18"/>
        <v>1.2458772411151002E-2</v>
      </c>
      <c r="AQ68" s="442">
        <v>0</v>
      </c>
      <c r="AR68" s="430">
        <v>1.5693372213893518E-2</v>
      </c>
      <c r="AS68" s="430">
        <v>0</v>
      </c>
      <c r="AT68" s="430">
        <v>0</v>
      </c>
      <c r="AU68" s="560">
        <v>0</v>
      </c>
      <c r="AV68" s="561">
        <f t="shared" si="19"/>
        <v>1.5693372213893518E-2</v>
      </c>
      <c r="AW68" s="442">
        <v>0</v>
      </c>
      <c r="AX68" s="430">
        <v>9.2294480034872617E-2</v>
      </c>
      <c r="AY68" s="430">
        <v>0</v>
      </c>
      <c r="AZ68" s="430">
        <v>0</v>
      </c>
      <c r="BA68" s="560">
        <v>0</v>
      </c>
      <c r="BB68" s="561">
        <f t="shared" si="20"/>
        <v>9.2294480034872617E-2</v>
      </c>
      <c r="BC68" s="403"/>
      <c r="BD68" s="91"/>
      <c r="BE68" s="409"/>
      <c r="BF68" s="71"/>
      <c r="BG68" s="43">
        <f t="shared" si="21"/>
        <v>0</v>
      </c>
      <c r="BH68" s="547"/>
      <c r="BJ68" s="292">
        <f t="shared" si="23"/>
        <v>57</v>
      </c>
      <c r="BK68" s="558" t="s">
        <v>1183</v>
      </c>
      <c r="BL68" s="309" t="s">
        <v>41</v>
      </c>
      <c r="BM68" s="559">
        <v>3</v>
      </c>
      <c r="BN68" s="562" t="s">
        <v>1523</v>
      </c>
      <c r="BO68" s="563" t="s">
        <v>1524</v>
      </c>
      <c r="BP68" s="563" t="s">
        <v>1525</v>
      </c>
      <c r="BQ68" s="563" t="s">
        <v>1526</v>
      </c>
      <c r="BR68" s="564" t="s">
        <v>1527</v>
      </c>
      <c r="BS68" s="565" t="s">
        <v>1528</v>
      </c>
      <c r="BX68" s="61"/>
      <c r="BY68" s="61"/>
      <c r="BZ68" s="61"/>
      <c r="CA68" s="61"/>
      <c r="CB68" s="61"/>
      <c r="CC68" s="557"/>
      <c r="CD68" s="61"/>
      <c r="CE68" s="61"/>
      <c r="CF68" s="61"/>
      <c r="CG68" s="61"/>
      <c r="CH68" s="61"/>
      <c r="CI68" s="60"/>
      <c r="CJ68" s="61"/>
      <c r="CK68" s="61"/>
      <c r="CL68" s="61"/>
      <c r="CM68" s="61"/>
      <c r="CN68" s="61"/>
      <c r="CO68" s="60"/>
      <c r="CP68" s="61"/>
      <c r="CQ68" s="61"/>
      <c r="CR68" s="61"/>
      <c r="CS68" s="61"/>
      <c r="CT68" s="61"/>
      <c r="CU68" s="60"/>
      <c r="CV68" s="61"/>
      <c r="CW68" s="61"/>
      <c r="CX68" s="61"/>
      <c r="CY68" s="61"/>
      <c r="CZ68" s="61"/>
      <c r="DA68" s="60"/>
      <c r="DB68" s="61"/>
      <c r="DC68" s="61"/>
      <c r="DD68" s="61"/>
      <c r="DE68" s="61"/>
      <c r="DF68" s="61"/>
      <c r="DG68" s="60"/>
      <c r="DH68" s="61"/>
      <c r="DI68" s="61"/>
      <c r="DJ68" s="61"/>
      <c r="DK68" s="61"/>
      <c r="DL68" s="61"/>
      <c r="DM68" s="60"/>
      <c r="DN68" s="61"/>
      <c r="DO68" s="61"/>
      <c r="DP68" s="61"/>
      <c r="DQ68" s="61"/>
      <c r="DR68" s="61"/>
      <c r="DS68" s="60"/>
    </row>
    <row r="69" spans="2:124" ht="14.25" customHeight="1" x14ac:dyDescent="0.3">
      <c r="B69" s="292">
        <f t="shared" si="22"/>
        <v>58</v>
      </c>
      <c r="C69" s="558" t="s">
        <v>1190</v>
      </c>
      <c r="D69" s="566"/>
      <c r="E69" s="309" t="s">
        <v>41</v>
      </c>
      <c r="F69" s="559">
        <v>3</v>
      </c>
      <c r="G69" s="442">
        <v>0</v>
      </c>
      <c r="H69" s="430">
        <v>0</v>
      </c>
      <c r="I69" s="430">
        <v>0</v>
      </c>
      <c r="J69" s="430">
        <v>0</v>
      </c>
      <c r="K69" s="560">
        <v>0</v>
      </c>
      <c r="L69" s="561">
        <f t="shared" si="13"/>
        <v>0</v>
      </c>
      <c r="M69" s="442">
        <v>0</v>
      </c>
      <c r="N69" s="430">
        <v>0</v>
      </c>
      <c r="O69" s="430">
        <v>0</v>
      </c>
      <c r="P69" s="430">
        <v>0</v>
      </c>
      <c r="Q69" s="560">
        <v>0</v>
      </c>
      <c r="R69" s="561">
        <f t="shared" si="14"/>
        <v>0</v>
      </c>
      <c r="S69" s="442">
        <v>0</v>
      </c>
      <c r="T69" s="430">
        <v>0</v>
      </c>
      <c r="U69" s="430">
        <v>0</v>
      </c>
      <c r="V69" s="430">
        <v>0</v>
      </c>
      <c r="W69" s="560">
        <v>0</v>
      </c>
      <c r="X69" s="561">
        <f t="shared" si="15"/>
        <v>0</v>
      </c>
      <c r="Y69" s="442">
        <v>0</v>
      </c>
      <c r="Z69" s="430">
        <v>1.7072028579552473E-3</v>
      </c>
      <c r="AA69" s="430">
        <v>0</v>
      </c>
      <c r="AB69" s="430">
        <v>0</v>
      </c>
      <c r="AC69" s="560">
        <v>0</v>
      </c>
      <c r="AD69" s="561">
        <f t="shared" si="16"/>
        <v>1.7072028579552473E-3</v>
      </c>
      <c r="AE69" s="442">
        <v>0</v>
      </c>
      <c r="AF69" s="430">
        <v>3.9671865079126567E-2</v>
      </c>
      <c r="AG69" s="430">
        <v>0</v>
      </c>
      <c r="AH69" s="430">
        <v>0</v>
      </c>
      <c r="AI69" s="560">
        <v>0</v>
      </c>
      <c r="AJ69" s="561">
        <f t="shared" si="17"/>
        <v>3.9671865079126567E-2</v>
      </c>
      <c r="AK69" s="442">
        <v>0</v>
      </c>
      <c r="AL69" s="430">
        <v>0.18850585942886622</v>
      </c>
      <c r="AM69" s="430">
        <v>0</v>
      </c>
      <c r="AN69" s="430">
        <v>0</v>
      </c>
      <c r="AO69" s="560">
        <v>0</v>
      </c>
      <c r="AP69" s="561">
        <f t="shared" si="18"/>
        <v>0.18850585942886622</v>
      </c>
      <c r="AQ69" s="442">
        <v>0</v>
      </c>
      <c r="AR69" s="430">
        <v>0.2374465572442209</v>
      </c>
      <c r="AS69" s="430">
        <v>0</v>
      </c>
      <c r="AT69" s="430">
        <v>0</v>
      </c>
      <c r="AU69" s="560">
        <v>0</v>
      </c>
      <c r="AV69" s="561">
        <f t="shared" si="19"/>
        <v>0.2374465572442209</v>
      </c>
      <c r="AW69" s="442">
        <v>0</v>
      </c>
      <c r="AX69" s="430">
        <v>0.93096653535154494</v>
      </c>
      <c r="AY69" s="430">
        <v>0</v>
      </c>
      <c r="AZ69" s="430">
        <v>0</v>
      </c>
      <c r="BA69" s="560">
        <v>0</v>
      </c>
      <c r="BB69" s="561">
        <f t="shared" si="20"/>
        <v>0.93096653535154494</v>
      </c>
      <c r="BC69" s="403"/>
      <c r="BD69" s="91"/>
      <c r="BE69" s="409"/>
      <c r="BF69" s="71"/>
      <c r="BG69" s="43">
        <f t="shared" si="21"/>
        <v>0</v>
      </c>
      <c r="BH69" s="547"/>
      <c r="BJ69" s="292">
        <f t="shared" si="23"/>
        <v>58</v>
      </c>
      <c r="BK69" s="558" t="s">
        <v>1190</v>
      </c>
      <c r="BL69" s="309" t="s">
        <v>41</v>
      </c>
      <c r="BM69" s="559">
        <v>3</v>
      </c>
      <c r="BN69" s="562" t="s">
        <v>1529</v>
      </c>
      <c r="BO69" s="563" t="s">
        <v>1530</v>
      </c>
      <c r="BP69" s="563" t="s">
        <v>1531</v>
      </c>
      <c r="BQ69" s="563" t="s">
        <v>1532</v>
      </c>
      <c r="BR69" s="564" t="s">
        <v>1533</v>
      </c>
      <c r="BS69" s="565" t="s">
        <v>1534</v>
      </c>
      <c r="BX69" s="61"/>
      <c r="BY69" s="61"/>
      <c r="BZ69" s="61"/>
      <c r="CA69" s="61"/>
      <c r="CB69" s="61"/>
      <c r="CC69" s="557"/>
      <c r="CD69" s="61"/>
      <c r="CE69" s="61"/>
      <c r="CF69" s="61"/>
      <c r="CG69" s="61"/>
      <c r="CH69" s="61"/>
      <c r="CI69" s="60"/>
      <c r="CJ69" s="61"/>
      <c r="CK69" s="61"/>
      <c r="CL69" s="61"/>
      <c r="CM69" s="61"/>
      <c r="CN69" s="61"/>
      <c r="CO69" s="60"/>
      <c r="CP69" s="61"/>
      <c r="CQ69" s="61"/>
      <c r="CR69" s="61"/>
      <c r="CS69" s="61"/>
      <c r="CT69" s="61"/>
      <c r="CU69" s="60"/>
      <c r="CV69" s="61"/>
      <c r="CW69" s="61"/>
      <c r="CX69" s="61"/>
      <c r="CY69" s="61"/>
      <c r="CZ69" s="61"/>
      <c r="DA69" s="60"/>
      <c r="DB69" s="61"/>
      <c r="DC69" s="61"/>
      <c r="DD69" s="61"/>
      <c r="DE69" s="61"/>
      <c r="DF69" s="61"/>
      <c r="DG69" s="60"/>
      <c r="DH69" s="61"/>
      <c r="DI69" s="61"/>
      <c r="DJ69" s="61"/>
      <c r="DK69" s="61"/>
      <c r="DL69" s="61"/>
      <c r="DM69" s="60"/>
      <c r="DN69" s="61"/>
      <c r="DO69" s="61"/>
      <c r="DP69" s="61"/>
      <c r="DQ69" s="61"/>
      <c r="DR69" s="61"/>
      <c r="DS69" s="60"/>
    </row>
    <row r="70" spans="2:124" ht="14.25" customHeight="1" x14ac:dyDescent="0.3">
      <c r="B70" s="292">
        <f t="shared" si="22"/>
        <v>59</v>
      </c>
      <c r="C70" s="558" t="s">
        <v>1197</v>
      </c>
      <c r="D70" s="566"/>
      <c r="E70" s="309" t="s">
        <v>41</v>
      </c>
      <c r="F70" s="559">
        <v>3</v>
      </c>
      <c r="G70" s="442">
        <v>0</v>
      </c>
      <c r="H70" s="430">
        <v>0</v>
      </c>
      <c r="I70" s="430">
        <v>0</v>
      </c>
      <c r="J70" s="430">
        <v>0</v>
      </c>
      <c r="K70" s="560">
        <v>0</v>
      </c>
      <c r="L70" s="561">
        <f t="shared" si="13"/>
        <v>0</v>
      </c>
      <c r="M70" s="442">
        <v>0</v>
      </c>
      <c r="N70" s="430">
        <v>0</v>
      </c>
      <c r="O70" s="430">
        <v>0</v>
      </c>
      <c r="P70" s="430">
        <v>0</v>
      </c>
      <c r="Q70" s="560">
        <v>0</v>
      </c>
      <c r="R70" s="561">
        <f t="shared" si="14"/>
        <v>0</v>
      </c>
      <c r="S70" s="442">
        <v>0</v>
      </c>
      <c r="T70" s="430">
        <v>0</v>
      </c>
      <c r="U70" s="430">
        <v>0</v>
      </c>
      <c r="V70" s="430">
        <v>0</v>
      </c>
      <c r="W70" s="560">
        <v>0</v>
      </c>
      <c r="X70" s="561">
        <f t="shared" si="15"/>
        <v>0</v>
      </c>
      <c r="Y70" s="442">
        <v>0</v>
      </c>
      <c r="Z70" s="430">
        <v>0</v>
      </c>
      <c r="AA70" s="430">
        <v>0</v>
      </c>
      <c r="AB70" s="430">
        <v>0</v>
      </c>
      <c r="AC70" s="560">
        <v>0</v>
      </c>
      <c r="AD70" s="561">
        <f t="shared" si="16"/>
        <v>0</v>
      </c>
      <c r="AE70" s="442">
        <v>0</v>
      </c>
      <c r="AF70" s="430">
        <v>0</v>
      </c>
      <c r="AG70" s="430">
        <v>0</v>
      </c>
      <c r="AH70" s="430">
        <v>0</v>
      </c>
      <c r="AI70" s="560">
        <v>0</v>
      </c>
      <c r="AJ70" s="561">
        <f t="shared" si="17"/>
        <v>0</v>
      </c>
      <c r="AK70" s="442">
        <v>0</v>
      </c>
      <c r="AL70" s="802">
        <v>3.4000000000000002E-2</v>
      </c>
      <c r="AM70" s="430">
        <v>0</v>
      </c>
      <c r="AN70" s="430">
        <v>0</v>
      </c>
      <c r="AO70" s="560">
        <v>0</v>
      </c>
      <c r="AP70" s="561">
        <f t="shared" si="18"/>
        <v>3.4000000000000002E-2</v>
      </c>
      <c r="AQ70" s="442">
        <v>0</v>
      </c>
      <c r="AR70" s="802">
        <v>4.2000000000000003E-2</v>
      </c>
      <c r="AS70" s="430">
        <v>0</v>
      </c>
      <c r="AT70" s="430">
        <v>0</v>
      </c>
      <c r="AU70" s="560">
        <v>0</v>
      </c>
      <c r="AV70" s="561">
        <f t="shared" si="19"/>
        <v>4.2000000000000003E-2</v>
      </c>
      <c r="AW70" s="442">
        <v>0</v>
      </c>
      <c r="AX70" s="802">
        <v>0.28299999999999997</v>
      </c>
      <c r="AY70" s="430">
        <v>0</v>
      </c>
      <c r="AZ70" s="430">
        <v>0</v>
      </c>
      <c r="BA70" s="560">
        <v>0</v>
      </c>
      <c r="BB70" s="561">
        <f t="shared" si="20"/>
        <v>0.28299999999999997</v>
      </c>
      <c r="BC70" s="403"/>
      <c r="BD70" s="91"/>
      <c r="BE70" s="409"/>
      <c r="BF70" s="71"/>
      <c r="BG70" s="43">
        <f t="shared" si="21"/>
        <v>0</v>
      </c>
      <c r="BH70" s="547"/>
      <c r="BJ70" s="292">
        <f t="shared" si="23"/>
        <v>59</v>
      </c>
      <c r="BK70" s="558" t="s">
        <v>1197</v>
      </c>
      <c r="BL70" s="309" t="s">
        <v>41</v>
      </c>
      <c r="BM70" s="559">
        <v>3</v>
      </c>
      <c r="BN70" s="562" t="s">
        <v>1535</v>
      </c>
      <c r="BO70" s="563" t="s">
        <v>1536</v>
      </c>
      <c r="BP70" s="563" t="s">
        <v>1537</v>
      </c>
      <c r="BQ70" s="563" t="s">
        <v>1538</v>
      </c>
      <c r="BR70" s="564" t="s">
        <v>1539</v>
      </c>
      <c r="BS70" s="565" t="s">
        <v>1540</v>
      </c>
      <c r="BX70" s="61"/>
      <c r="BY70" s="61"/>
      <c r="BZ70" s="61"/>
      <c r="CA70" s="61"/>
      <c r="CB70" s="61"/>
      <c r="CC70" s="557"/>
      <c r="CD70" s="61"/>
      <c r="CE70" s="61"/>
      <c r="CF70" s="61"/>
      <c r="CG70" s="61"/>
      <c r="CH70" s="61"/>
      <c r="CI70" s="60"/>
      <c r="CJ70" s="61"/>
      <c r="CK70" s="61"/>
      <c r="CL70" s="61"/>
      <c r="CM70" s="61"/>
      <c r="CN70" s="61"/>
      <c r="CO70" s="60"/>
      <c r="CP70" s="61"/>
      <c r="CQ70" s="61"/>
      <c r="CR70" s="61"/>
      <c r="CS70" s="61"/>
      <c r="CT70" s="61"/>
      <c r="CU70" s="60"/>
      <c r="CV70" s="61"/>
      <c r="CW70" s="61"/>
      <c r="CX70" s="61"/>
      <c r="CY70" s="61"/>
      <c r="CZ70" s="61"/>
      <c r="DA70" s="60"/>
      <c r="DB70" s="61"/>
      <c r="DC70" s="61"/>
      <c r="DD70" s="61"/>
      <c r="DE70" s="61"/>
      <c r="DF70" s="61"/>
      <c r="DG70" s="60"/>
      <c r="DH70" s="61"/>
      <c r="DI70" s="61"/>
      <c r="DJ70" s="61"/>
      <c r="DK70" s="61"/>
      <c r="DL70" s="61"/>
      <c r="DM70" s="60"/>
      <c r="DN70" s="61"/>
      <c r="DO70" s="61"/>
      <c r="DP70" s="61"/>
      <c r="DQ70" s="61"/>
      <c r="DR70" s="61"/>
      <c r="DS70" s="60"/>
    </row>
    <row r="71" spans="2:124" ht="14.25" customHeight="1" x14ac:dyDescent="0.3">
      <c r="B71" s="292">
        <f t="shared" si="22"/>
        <v>60</v>
      </c>
      <c r="C71" s="558" t="s">
        <v>1204</v>
      </c>
      <c r="D71" s="566"/>
      <c r="E71" s="309" t="s">
        <v>41</v>
      </c>
      <c r="F71" s="559">
        <v>3</v>
      </c>
      <c r="G71" s="442">
        <v>0</v>
      </c>
      <c r="H71" s="430">
        <v>2.3710999999999999E-2</v>
      </c>
      <c r="I71" s="430">
        <v>0</v>
      </c>
      <c r="J71" s="430">
        <v>0</v>
      </c>
      <c r="K71" s="560">
        <v>0</v>
      </c>
      <c r="L71" s="561">
        <f t="shared" si="13"/>
        <v>2.3710999999999999E-2</v>
      </c>
      <c r="M71" s="442">
        <v>0</v>
      </c>
      <c r="N71" s="430">
        <v>8.2804000000000003E-2</v>
      </c>
      <c r="O71" s="430">
        <v>0</v>
      </c>
      <c r="P71" s="430">
        <v>0</v>
      </c>
      <c r="Q71" s="560">
        <v>0</v>
      </c>
      <c r="R71" s="561">
        <f t="shared" si="14"/>
        <v>8.2804000000000003E-2</v>
      </c>
      <c r="S71" s="442">
        <v>0</v>
      </c>
      <c r="T71" s="430">
        <v>0.11819</v>
      </c>
      <c r="U71" s="430">
        <v>0</v>
      </c>
      <c r="V71" s="430">
        <v>0</v>
      </c>
      <c r="W71" s="560">
        <v>0</v>
      </c>
      <c r="X71" s="561">
        <f t="shared" si="15"/>
        <v>0.11819</v>
      </c>
      <c r="Y71" s="442">
        <v>0</v>
      </c>
      <c r="Z71" s="430">
        <v>0.11480993967457162</v>
      </c>
      <c r="AA71" s="430">
        <v>0</v>
      </c>
      <c r="AB71" s="430">
        <v>0</v>
      </c>
      <c r="AC71" s="560">
        <v>0</v>
      </c>
      <c r="AD71" s="561">
        <f t="shared" si="16"/>
        <v>0.11480993967457162</v>
      </c>
      <c r="AE71" s="442">
        <v>0</v>
      </c>
      <c r="AF71" s="430">
        <v>0.1297652524640566</v>
      </c>
      <c r="AG71" s="430">
        <v>0</v>
      </c>
      <c r="AH71" s="430">
        <v>0</v>
      </c>
      <c r="AI71" s="560">
        <v>0</v>
      </c>
      <c r="AJ71" s="561">
        <f t="shared" si="17"/>
        <v>0.1297652524640566</v>
      </c>
      <c r="AK71" s="442">
        <v>0</v>
      </c>
      <c r="AL71" s="430">
        <v>0.13063911135909972</v>
      </c>
      <c r="AM71" s="430">
        <v>0</v>
      </c>
      <c r="AN71" s="430">
        <v>0</v>
      </c>
      <c r="AO71" s="560">
        <v>0</v>
      </c>
      <c r="AP71" s="561">
        <f t="shared" si="18"/>
        <v>0.13063911135909972</v>
      </c>
      <c r="AQ71" s="442">
        <v>0</v>
      </c>
      <c r="AR71" s="430">
        <v>0.13492334950842755</v>
      </c>
      <c r="AS71" s="430">
        <v>0</v>
      </c>
      <c r="AT71" s="430">
        <v>0</v>
      </c>
      <c r="AU71" s="560">
        <v>0</v>
      </c>
      <c r="AV71" s="561">
        <f t="shared" si="19"/>
        <v>0.13492334950842755</v>
      </c>
      <c r="AW71" s="442">
        <v>0</v>
      </c>
      <c r="AX71" s="430">
        <v>0.11413742604631694</v>
      </c>
      <c r="AY71" s="430">
        <v>0</v>
      </c>
      <c r="AZ71" s="430">
        <v>0</v>
      </c>
      <c r="BA71" s="560">
        <v>0</v>
      </c>
      <c r="BB71" s="561">
        <f t="shared" si="20"/>
        <v>0.11413742604631694</v>
      </c>
      <c r="BC71" s="403"/>
      <c r="BD71" s="91"/>
      <c r="BE71" s="409"/>
      <c r="BF71" s="71"/>
      <c r="BG71" s="43">
        <f t="shared" si="21"/>
        <v>0</v>
      </c>
      <c r="BH71" s="547"/>
      <c r="BJ71" s="292">
        <f t="shared" si="23"/>
        <v>60</v>
      </c>
      <c r="BK71" s="558" t="s">
        <v>1204</v>
      </c>
      <c r="BL71" s="309" t="s">
        <v>41</v>
      </c>
      <c r="BM71" s="559">
        <v>3</v>
      </c>
      <c r="BN71" s="562" t="s">
        <v>1541</v>
      </c>
      <c r="BO71" s="563" t="s">
        <v>1542</v>
      </c>
      <c r="BP71" s="563" t="s">
        <v>1543</v>
      </c>
      <c r="BQ71" s="563" t="s">
        <v>1544</v>
      </c>
      <c r="BR71" s="564" t="s">
        <v>1545</v>
      </c>
      <c r="BS71" s="565" t="s">
        <v>1546</v>
      </c>
      <c r="BX71" s="61"/>
      <c r="BY71" s="61"/>
      <c r="BZ71" s="61"/>
      <c r="CA71" s="61"/>
      <c r="CB71" s="61"/>
      <c r="CC71" s="557"/>
      <c r="CD71" s="61"/>
      <c r="CE71" s="61"/>
      <c r="CF71" s="61"/>
      <c r="CG71" s="61"/>
      <c r="CH71" s="61"/>
      <c r="CI71" s="60"/>
      <c r="CJ71" s="61"/>
      <c r="CK71" s="61"/>
      <c r="CL71" s="61"/>
      <c r="CM71" s="61"/>
      <c r="CN71" s="61"/>
      <c r="CO71" s="60"/>
      <c r="CP71" s="61"/>
      <c r="CQ71" s="61"/>
      <c r="CR71" s="61"/>
      <c r="CS71" s="61"/>
      <c r="CT71" s="61"/>
      <c r="CU71" s="60"/>
      <c r="CV71" s="61"/>
      <c r="CW71" s="61"/>
      <c r="CX71" s="61"/>
      <c r="CY71" s="61"/>
      <c r="CZ71" s="61"/>
      <c r="DA71" s="60"/>
      <c r="DB71" s="61"/>
      <c r="DC71" s="61"/>
      <c r="DD71" s="61"/>
      <c r="DE71" s="61"/>
      <c r="DF71" s="61"/>
      <c r="DG71" s="60"/>
      <c r="DH71" s="61"/>
      <c r="DI71" s="61"/>
      <c r="DJ71" s="61"/>
      <c r="DK71" s="61"/>
      <c r="DL71" s="61"/>
      <c r="DM71" s="60"/>
      <c r="DN71" s="61"/>
      <c r="DO71" s="61"/>
      <c r="DP71" s="61"/>
      <c r="DQ71" s="61"/>
      <c r="DR71" s="61"/>
      <c r="DS71" s="60"/>
    </row>
    <row r="72" spans="2:124" ht="14.25" customHeight="1" x14ac:dyDescent="0.3">
      <c r="B72" s="292">
        <f t="shared" si="22"/>
        <v>61</v>
      </c>
      <c r="C72" s="558" t="s">
        <v>1211</v>
      </c>
      <c r="D72" s="566"/>
      <c r="E72" s="309" t="s">
        <v>41</v>
      </c>
      <c r="F72" s="559">
        <v>3</v>
      </c>
      <c r="G72" s="442">
        <v>0</v>
      </c>
      <c r="H72" s="430">
        <v>0</v>
      </c>
      <c r="I72" s="430">
        <v>0</v>
      </c>
      <c r="J72" s="430">
        <v>0</v>
      </c>
      <c r="K72" s="560">
        <v>0</v>
      </c>
      <c r="L72" s="561">
        <f t="shared" si="13"/>
        <v>0</v>
      </c>
      <c r="M72" s="442">
        <v>0</v>
      </c>
      <c r="N72" s="430">
        <v>0</v>
      </c>
      <c r="O72" s="430">
        <v>0</v>
      </c>
      <c r="P72" s="430">
        <v>0</v>
      </c>
      <c r="Q72" s="560">
        <v>0</v>
      </c>
      <c r="R72" s="561">
        <f t="shared" si="14"/>
        <v>0</v>
      </c>
      <c r="S72" s="442">
        <v>0</v>
      </c>
      <c r="T72" s="430">
        <v>0</v>
      </c>
      <c r="U72" s="430">
        <v>0</v>
      </c>
      <c r="V72" s="430">
        <v>0</v>
      </c>
      <c r="W72" s="560">
        <v>0</v>
      </c>
      <c r="X72" s="561">
        <f t="shared" si="15"/>
        <v>0</v>
      </c>
      <c r="Y72" s="442">
        <v>0</v>
      </c>
      <c r="Z72" s="430">
        <v>0</v>
      </c>
      <c r="AA72" s="430">
        <v>0</v>
      </c>
      <c r="AB72" s="430">
        <v>0</v>
      </c>
      <c r="AC72" s="560">
        <v>0</v>
      </c>
      <c r="AD72" s="561">
        <f t="shared" si="16"/>
        <v>0</v>
      </c>
      <c r="AE72" s="442">
        <v>0</v>
      </c>
      <c r="AF72" s="430">
        <v>0</v>
      </c>
      <c r="AG72" s="430">
        <v>0</v>
      </c>
      <c r="AH72" s="430">
        <v>0</v>
      </c>
      <c r="AI72" s="560">
        <v>0</v>
      </c>
      <c r="AJ72" s="561">
        <f t="shared" si="17"/>
        <v>0</v>
      </c>
      <c r="AK72" s="442">
        <v>0</v>
      </c>
      <c r="AL72" s="430">
        <v>0</v>
      </c>
      <c r="AM72" s="430">
        <v>0</v>
      </c>
      <c r="AN72" s="430">
        <v>0</v>
      </c>
      <c r="AO72" s="560">
        <v>0</v>
      </c>
      <c r="AP72" s="561">
        <f t="shared" si="18"/>
        <v>0</v>
      </c>
      <c r="AQ72" s="442">
        <v>0</v>
      </c>
      <c r="AR72" s="430">
        <v>0</v>
      </c>
      <c r="AS72" s="430">
        <v>0</v>
      </c>
      <c r="AT72" s="430">
        <v>0</v>
      </c>
      <c r="AU72" s="560">
        <v>0</v>
      </c>
      <c r="AV72" s="561">
        <f t="shared" si="19"/>
        <v>0</v>
      </c>
      <c r="AW72" s="442">
        <v>0</v>
      </c>
      <c r="AX72" s="430">
        <v>0</v>
      </c>
      <c r="AY72" s="430">
        <v>0</v>
      </c>
      <c r="AZ72" s="430">
        <v>0</v>
      </c>
      <c r="BA72" s="560">
        <v>0</v>
      </c>
      <c r="BB72" s="561">
        <f t="shared" si="20"/>
        <v>0</v>
      </c>
      <c r="BC72" s="403"/>
      <c r="BD72" s="91"/>
      <c r="BE72" s="409"/>
      <c r="BF72" s="71"/>
      <c r="BG72" s="43">
        <f t="shared" si="21"/>
        <v>0</v>
      </c>
      <c r="BH72" s="547"/>
      <c r="BJ72" s="292">
        <f t="shared" si="23"/>
        <v>61</v>
      </c>
      <c r="BK72" s="558" t="s">
        <v>1211</v>
      </c>
      <c r="BL72" s="309" t="s">
        <v>41</v>
      </c>
      <c r="BM72" s="559">
        <v>3</v>
      </c>
      <c r="BN72" s="562" t="s">
        <v>1547</v>
      </c>
      <c r="BO72" s="563" t="s">
        <v>1548</v>
      </c>
      <c r="BP72" s="563" t="s">
        <v>1549</v>
      </c>
      <c r="BQ72" s="563" t="s">
        <v>1550</v>
      </c>
      <c r="BR72" s="564" t="s">
        <v>1551</v>
      </c>
      <c r="BS72" s="565" t="s">
        <v>1552</v>
      </c>
      <c r="BX72" s="61"/>
      <c r="BY72" s="61"/>
      <c r="BZ72" s="61"/>
      <c r="CA72" s="61"/>
      <c r="CB72" s="61"/>
      <c r="CC72" s="557"/>
      <c r="CD72" s="61"/>
      <c r="CE72" s="61"/>
      <c r="CF72" s="61"/>
      <c r="CG72" s="61"/>
      <c r="CH72" s="61"/>
      <c r="CI72" s="60"/>
      <c r="CJ72" s="61"/>
      <c r="CK72" s="61"/>
      <c r="CL72" s="61"/>
      <c r="CM72" s="61"/>
      <c r="CN72" s="61"/>
      <c r="CO72" s="60"/>
      <c r="CP72" s="61"/>
      <c r="CQ72" s="61"/>
      <c r="CR72" s="61"/>
      <c r="CS72" s="61"/>
      <c r="CT72" s="61"/>
      <c r="CU72" s="60"/>
      <c r="CV72" s="61"/>
      <c r="CW72" s="61"/>
      <c r="CX72" s="61"/>
      <c r="CY72" s="61"/>
      <c r="CZ72" s="61"/>
      <c r="DA72" s="60"/>
      <c r="DB72" s="61"/>
      <c r="DC72" s="61"/>
      <c r="DD72" s="61"/>
      <c r="DE72" s="61"/>
      <c r="DF72" s="61"/>
      <c r="DG72" s="60"/>
      <c r="DH72" s="61"/>
      <c r="DI72" s="61"/>
      <c r="DJ72" s="61"/>
      <c r="DK72" s="61"/>
      <c r="DL72" s="61"/>
      <c r="DM72" s="60"/>
      <c r="DN72" s="61"/>
      <c r="DO72" s="61"/>
      <c r="DP72" s="61"/>
      <c r="DQ72" s="61"/>
      <c r="DR72" s="61"/>
      <c r="DS72" s="60"/>
    </row>
    <row r="73" spans="2:124" ht="14.25" customHeight="1" x14ac:dyDescent="0.3">
      <c r="B73" s="292">
        <f t="shared" si="22"/>
        <v>62</v>
      </c>
      <c r="C73" s="558" t="s">
        <v>1218</v>
      </c>
      <c r="D73" s="566"/>
      <c r="E73" s="309" t="s">
        <v>41</v>
      </c>
      <c r="F73" s="559">
        <v>3</v>
      </c>
      <c r="G73" s="442">
        <v>0</v>
      </c>
      <c r="H73" s="430">
        <v>0</v>
      </c>
      <c r="I73" s="430">
        <v>0</v>
      </c>
      <c r="J73" s="430">
        <v>0</v>
      </c>
      <c r="K73" s="560">
        <v>0</v>
      </c>
      <c r="L73" s="561">
        <f t="shared" si="13"/>
        <v>0</v>
      </c>
      <c r="M73" s="442">
        <v>0</v>
      </c>
      <c r="N73" s="430">
        <v>0</v>
      </c>
      <c r="O73" s="430">
        <v>0</v>
      </c>
      <c r="P73" s="430">
        <v>0</v>
      </c>
      <c r="Q73" s="560">
        <v>0</v>
      </c>
      <c r="R73" s="561">
        <f t="shared" si="14"/>
        <v>0</v>
      </c>
      <c r="S73" s="442">
        <v>0</v>
      </c>
      <c r="T73" s="430">
        <v>0</v>
      </c>
      <c r="U73" s="430">
        <v>0</v>
      </c>
      <c r="V73" s="430">
        <v>0</v>
      </c>
      <c r="W73" s="560">
        <v>0</v>
      </c>
      <c r="X73" s="561">
        <f t="shared" si="15"/>
        <v>0</v>
      </c>
      <c r="Y73" s="442">
        <v>0</v>
      </c>
      <c r="Z73" s="430">
        <v>0</v>
      </c>
      <c r="AA73" s="430">
        <v>0</v>
      </c>
      <c r="AB73" s="430">
        <v>0</v>
      </c>
      <c r="AC73" s="560">
        <v>0</v>
      </c>
      <c r="AD73" s="561">
        <f t="shared" si="16"/>
        <v>0</v>
      </c>
      <c r="AE73" s="442">
        <v>0</v>
      </c>
      <c r="AF73" s="430">
        <v>0</v>
      </c>
      <c r="AG73" s="430">
        <v>0</v>
      </c>
      <c r="AH73" s="430">
        <v>0</v>
      </c>
      <c r="AI73" s="560">
        <v>0</v>
      </c>
      <c r="AJ73" s="561">
        <f t="shared" si="17"/>
        <v>0</v>
      </c>
      <c r="AK73" s="442">
        <v>0</v>
      </c>
      <c r="AL73" s="430">
        <v>0</v>
      </c>
      <c r="AM73" s="430">
        <v>0</v>
      </c>
      <c r="AN73" s="430">
        <v>0</v>
      </c>
      <c r="AO73" s="560">
        <v>0</v>
      </c>
      <c r="AP73" s="561">
        <f t="shared" si="18"/>
        <v>0</v>
      </c>
      <c r="AQ73" s="442">
        <v>0</v>
      </c>
      <c r="AR73" s="430">
        <v>0</v>
      </c>
      <c r="AS73" s="430">
        <v>0</v>
      </c>
      <c r="AT73" s="430">
        <v>0</v>
      </c>
      <c r="AU73" s="560">
        <v>0</v>
      </c>
      <c r="AV73" s="561">
        <f t="shared" si="19"/>
        <v>0</v>
      </c>
      <c r="AW73" s="442">
        <v>0</v>
      </c>
      <c r="AX73" s="430">
        <v>0</v>
      </c>
      <c r="AY73" s="430">
        <v>0</v>
      </c>
      <c r="AZ73" s="430">
        <v>0</v>
      </c>
      <c r="BA73" s="560">
        <v>0</v>
      </c>
      <c r="BB73" s="561">
        <f t="shared" si="20"/>
        <v>0</v>
      </c>
      <c r="BC73" s="403"/>
      <c r="BD73" s="91"/>
      <c r="BE73" s="409"/>
      <c r="BF73" s="71"/>
      <c r="BG73" s="43">
        <f t="shared" si="21"/>
        <v>0</v>
      </c>
      <c r="BH73" s="547"/>
      <c r="BJ73" s="292">
        <f t="shared" si="23"/>
        <v>62</v>
      </c>
      <c r="BK73" s="558" t="s">
        <v>1218</v>
      </c>
      <c r="BL73" s="309" t="s">
        <v>41</v>
      </c>
      <c r="BM73" s="559">
        <v>3</v>
      </c>
      <c r="BN73" s="562" t="s">
        <v>1553</v>
      </c>
      <c r="BO73" s="563" t="s">
        <v>1554</v>
      </c>
      <c r="BP73" s="563" t="s">
        <v>1555</v>
      </c>
      <c r="BQ73" s="563" t="s">
        <v>1556</v>
      </c>
      <c r="BR73" s="564" t="s">
        <v>1557</v>
      </c>
      <c r="BS73" s="565" t="s">
        <v>1558</v>
      </c>
      <c r="BX73" s="61"/>
      <c r="BY73" s="61"/>
      <c r="BZ73" s="61"/>
      <c r="CA73" s="61"/>
      <c r="CB73" s="61"/>
      <c r="CC73" s="557"/>
      <c r="CD73" s="61"/>
      <c r="CE73" s="61"/>
      <c r="CF73" s="61"/>
      <c r="CG73" s="61"/>
      <c r="CH73" s="61"/>
      <c r="CI73" s="60"/>
      <c r="CJ73" s="61"/>
      <c r="CK73" s="61"/>
      <c r="CL73" s="61"/>
      <c r="CM73" s="61"/>
      <c r="CN73" s="61"/>
      <c r="CO73" s="60"/>
      <c r="CP73" s="61"/>
      <c r="CQ73" s="61"/>
      <c r="CR73" s="61"/>
      <c r="CS73" s="61"/>
      <c r="CT73" s="61"/>
      <c r="CU73" s="60"/>
      <c r="CV73" s="61"/>
      <c r="CW73" s="61"/>
      <c r="CX73" s="61"/>
      <c r="CY73" s="61"/>
      <c r="CZ73" s="61"/>
      <c r="DA73" s="60"/>
      <c r="DB73" s="61"/>
      <c r="DC73" s="61"/>
      <c r="DD73" s="61"/>
      <c r="DE73" s="61"/>
      <c r="DF73" s="61"/>
      <c r="DG73" s="60"/>
      <c r="DH73" s="61"/>
      <c r="DI73" s="61"/>
      <c r="DJ73" s="61"/>
      <c r="DK73" s="61"/>
      <c r="DL73" s="61"/>
      <c r="DM73" s="60"/>
      <c r="DN73" s="61"/>
      <c r="DO73" s="61"/>
      <c r="DP73" s="61"/>
      <c r="DQ73" s="61"/>
      <c r="DR73" s="61"/>
      <c r="DS73" s="60"/>
    </row>
    <row r="74" spans="2:124" ht="14.25" customHeight="1" x14ac:dyDescent="0.3">
      <c r="B74" s="292">
        <f t="shared" si="22"/>
        <v>63</v>
      </c>
      <c r="C74" s="558" t="s">
        <v>453</v>
      </c>
      <c r="D74" s="566"/>
      <c r="E74" s="309" t="s">
        <v>41</v>
      </c>
      <c r="F74" s="559">
        <v>3</v>
      </c>
      <c r="G74" s="442">
        <v>0</v>
      </c>
      <c r="H74" s="430">
        <v>0</v>
      </c>
      <c r="I74" s="430">
        <v>0</v>
      </c>
      <c r="J74" s="430">
        <v>0</v>
      </c>
      <c r="K74" s="560">
        <v>0</v>
      </c>
      <c r="L74" s="561">
        <f t="shared" si="13"/>
        <v>0</v>
      </c>
      <c r="M74" s="442">
        <v>0</v>
      </c>
      <c r="N74" s="430">
        <v>0</v>
      </c>
      <c r="O74" s="430">
        <v>0</v>
      </c>
      <c r="P74" s="430">
        <v>0</v>
      </c>
      <c r="Q74" s="560">
        <v>0</v>
      </c>
      <c r="R74" s="561">
        <f t="shared" si="14"/>
        <v>0</v>
      </c>
      <c r="S74" s="442">
        <v>0</v>
      </c>
      <c r="T74" s="430">
        <v>0</v>
      </c>
      <c r="U74" s="430">
        <v>0</v>
      </c>
      <c r="V74" s="430">
        <v>0</v>
      </c>
      <c r="W74" s="560">
        <v>0</v>
      </c>
      <c r="X74" s="561">
        <f t="shared" si="15"/>
        <v>0</v>
      </c>
      <c r="Y74" s="442">
        <v>0</v>
      </c>
      <c r="Z74" s="430">
        <v>7.4170384787040943E-4</v>
      </c>
      <c r="AA74" s="430">
        <v>0</v>
      </c>
      <c r="AB74" s="430">
        <v>0</v>
      </c>
      <c r="AC74" s="560">
        <v>0</v>
      </c>
      <c r="AD74" s="561">
        <f t="shared" si="16"/>
        <v>7.4170384787040943E-4</v>
      </c>
      <c r="AE74" s="442">
        <v>0</v>
      </c>
      <c r="AF74" s="430">
        <v>1.7235664083075967E-2</v>
      </c>
      <c r="AG74" s="430">
        <v>0</v>
      </c>
      <c r="AH74" s="430">
        <v>0</v>
      </c>
      <c r="AI74" s="560">
        <v>0</v>
      </c>
      <c r="AJ74" s="561">
        <f t="shared" si="17"/>
        <v>1.7235664083075967E-2</v>
      </c>
      <c r="AK74" s="442">
        <v>0</v>
      </c>
      <c r="AL74" s="430">
        <v>2.379253417526038E-2</v>
      </c>
      <c r="AM74" s="430">
        <v>0</v>
      </c>
      <c r="AN74" s="430">
        <v>0</v>
      </c>
      <c r="AO74" s="560">
        <v>0</v>
      </c>
      <c r="AP74" s="561">
        <f t="shared" si="18"/>
        <v>2.379253417526038E-2</v>
      </c>
      <c r="AQ74" s="442">
        <v>0</v>
      </c>
      <c r="AR74" s="430">
        <v>2.9969653702795914E-2</v>
      </c>
      <c r="AS74" s="430">
        <v>0</v>
      </c>
      <c r="AT74" s="430">
        <v>0</v>
      </c>
      <c r="AU74" s="560">
        <v>0</v>
      </c>
      <c r="AV74" s="561">
        <f t="shared" si="19"/>
        <v>2.9969653702795914E-2</v>
      </c>
      <c r="AW74" s="442">
        <v>0</v>
      </c>
      <c r="AX74" s="430">
        <v>0.12430104438969446</v>
      </c>
      <c r="AY74" s="430">
        <v>0</v>
      </c>
      <c r="AZ74" s="430">
        <v>0</v>
      </c>
      <c r="BA74" s="560">
        <v>0</v>
      </c>
      <c r="BB74" s="561">
        <f t="shared" si="20"/>
        <v>0.12430104438969446</v>
      </c>
      <c r="BC74" s="403"/>
      <c r="BD74" s="91"/>
      <c r="BE74" s="409"/>
      <c r="BF74" s="71"/>
      <c r="BG74" s="43">
        <f t="shared" si="21"/>
        <v>0</v>
      </c>
      <c r="BH74" s="547"/>
      <c r="BJ74" s="292">
        <f t="shared" si="23"/>
        <v>63</v>
      </c>
      <c r="BK74" s="558" t="s">
        <v>453</v>
      </c>
      <c r="BL74" s="309" t="s">
        <v>41</v>
      </c>
      <c r="BM74" s="559">
        <v>3</v>
      </c>
      <c r="BN74" s="562" t="s">
        <v>1559</v>
      </c>
      <c r="BO74" s="563" t="s">
        <v>1560</v>
      </c>
      <c r="BP74" s="563" t="s">
        <v>1561</v>
      </c>
      <c r="BQ74" s="563" t="s">
        <v>1562</v>
      </c>
      <c r="BR74" s="564" t="s">
        <v>1563</v>
      </c>
      <c r="BS74" s="565" t="s">
        <v>1564</v>
      </c>
      <c r="BX74" s="61"/>
      <c r="BY74" s="61"/>
      <c r="BZ74" s="61"/>
      <c r="CA74" s="61"/>
      <c r="CB74" s="61"/>
      <c r="CC74" s="557"/>
      <c r="CD74" s="61"/>
      <c r="CE74" s="61"/>
      <c r="CF74" s="61"/>
      <c r="CG74" s="61"/>
      <c r="CH74" s="61"/>
      <c r="CI74" s="60"/>
      <c r="CJ74" s="61"/>
      <c r="CK74" s="61"/>
      <c r="CL74" s="61"/>
      <c r="CM74" s="61"/>
      <c r="CN74" s="61"/>
      <c r="CO74" s="60"/>
      <c r="CP74" s="61"/>
      <c r="CQ74" s="61"/>
      <c r="CR74" s="61"/>
      <c r="CS74" s="61"/>
      <c r="CT74" s="61"/>
      <c r="CU74" s="60"/>
      <c r="CV74" s="61"/>
      <c r="CW74" s="61"/>
      <c r="CX74" s="61"/>
      <c r="CY74" s="61"/>
      <c r="CZ74" s="61"/>
      <c r="DA74" s="60"/>
      <c r="DB74" s="61"/>
      <c r="DC74" s="61"/>
      <c r="DD74" s="61"/>
      <c r="DE74" s="61"/>
      <c r="DF74" s="61"/>
      <c r="DG74" s="60"/>
      <c r="DH74" s="61"/>
      <c r="DI74" s="61"/>
      <c r="DJ74" s="61"/>
      <c r="DK74" s="61"/>
      <c r="DL74" s="61"/>
      <c r="DM74" s="60"/>
      <c r="DN74" s="61"/>
      <c r="DO74" s="61"/>
      <c r="DP74" s="61"/>
      <c r="DQ74" s="61"/>
      <c r="DR74" s="61"/>
      <c r="DS74" s="60"/>
    </row>
    <row r="75" spans="2:124" ht="14.25" customHeight="1" x14ac:dyDescent="0.3">
      <c r="B75" s="292">
        <f t="shared" si="22"/>
        <v>64</v>
      </c>
      <c r="C75" s="558" t="s">
        <v>1231</v>
      </c>
      <c r="D75" s="566"/>
      <c r="E75" s="309" t="s">
        <v>41</v>
      </c>
      <c r="F75" s="559">
        <v>3</v>
      </c>
      <c r="G75" s="442">
        <v>0</v>
      </c>
      <c r="H75" s="430">
        <v>0</v>
      </c>
      <c r="I75" s="430">
        <v>0</v>
      </c>
      <c r="J75" s="430">
        <v>0</v>
      </c>
      <c r="K75" s="560">
        <v>0</v>
      </c>
      <c r="L75" s="561">
        <f t="shared" si="13"/>
        <v>0</v>
      </c>
      <c r="M75" s="442">
        <v>0</v>
      </c>
      <c r="N75" s="430">
        <v>0</v>
      </c>
      <c r="O75" s="430">
        <v>0</v>
      </c>
      <c r="P75" s="430">
        <v>0</v>
      </c>
      <c r="Q75" s="560">
        <v>0</v>
      </c>
      <c r="R75" s="561">
        <f t="shared" si="14"/>
        <v>0</v>
      </c>
      <c r="S75" s="442">
        <v>0</v>
      </c>
      <c r="T75" s="430">
        <v>0</v>
      </c>
      <c r="U75" s="430">
        <v>0</v>
      </c>
      <c r="V75" s="430">
        <v>0</v>
      </c>
      <c r="W75" s="560">
        <v>0</v>
      </c>
      <c r="X75" s="561">
        <f t="shared" si="15"/>
        <v>0</v>
      </c>
      <c r="Y75" s="442">
        <v>0</v>
      </c>
      <c r="Z75" s="430">
        <v>0</v>
      </c>
      <c r="AA75" s="430">
        <v>0</v>
      </c>
      <c r="AB75" s="430">
        <v>0</v>
      </c>
      <c r="AC75" s="560">
        <v>0</v>
      </c>
      <c r="AD75" s="561">
        <f t="shared" si="16"/>
        <v>0</v>
      </c>
      <c r="AE75" s="442">
        <v>0</v>
      </c>
      <c r="AF75" s="430">
        <v>0</v>
      </c>
      <c r="AG75" s="430">
        <v>0</v>
      </c>
      <c r="AH75" s="430">
        <v>0</v>
      </c>
      <c r="AI75" s="560">
        <v>0</v>
      </c>
      <c r="AJ75" s="561">
        <f t="shared" si="17"/>
        <v>0</v>
      </c>
      <c r="AK75" s="442">
        <v>0</v>
      </c>
      <c r="AL75" s="430">
        <v>0</v>
      </c>
      <c r="AM75" s="430">
        <v>0</v>
      </c>
      <c r="AN75" s="430">
        <v>0</v>
      </c>
      <c r="AO75" s="560">
        <v>0</v>
      </c>
      <c r="AP75" s="561">
        <f t="shared" si="18"/>
        <v>0</v>
      </c>
      <c r="AQ75" s="442">
        <v>0</v>
      </c>
      <c r="AR75" s="430">
        <v>0</v>
      </c>
      <c r="AS75" s="430">
        <v>0</v>
      </c>
      <c r="AT75" s="430">
        <v>0</v>
      </c>
      <c r="AU75" s="560">
        <v>0</v>
      </c>
      <c r="AV75" s="561">
        <f t="shared" si="19"/>
        <v>0</v>
      </c>
      <c r="AW75" s="442">
        <v>0</v>
      </c>
      <c r="AX75" s="430">
        <v>0</v>
      </c>
      <c r="AY75" s="430">
        <v>0</v>
      </c>
      <c r="AZ75" s="430">
        <v>0</v>
      </c>
      <c r="BA75" s="560">
        <v>0</v>
      </c>
      <c r="BB75" s="561">
        <f t="shared" si="20"/>
        <v>0</v>
      </c>
      <c r="BC75" s="403"/>
      <c r="BD75" s="91"/>
      <c r="BE75" s="409"/>
      <c r="BF75" s="71"/>
      <c r="BG75" s="43">
        <f t="shared" si="21"/>
        <v>0</v>
      </c>
      <c r="BH75" s="547"/>
      <c r="BJ75" s="292">
        <f t="shared" si="23"/>
        <v>64</v>
      </c>
      <c r="BK75" s="558" t="s">
        <v>1231</v>
      </c>
      <c r="BL75" s="309" t="s">
        <v>41</v>
      </c>
      <c r="BM75" s="559">
        <v>3</v>
      </c>
      <c r="BN75" s="562" t="s">
        <v>1565</v>
      </c>
      <c r="BO75" s="563" t="s">
        <v>1566</v>
      </c>
      <c r="BP75" s="563" t="s">
        <v>1567</v>
      </c>
      <c r="BQ75" s="563" t="s">
        <v>1568</v>
      </c>
      <c r="BR75" s="564" t="s">
        <v>1569</v>
      </c>
      <c r="BS75" s="565" t="s">
        <v>1570</v>
      </c>
      <c r="BX75" s="61"/>
      <c r="BY75" s="61"/>
      <c r="BZ75" s="61"/>
      <c r="CA75" s="61"/>
      <c r="CB75" s="61"/>
      <c r="CC75" s="557"/>
      <c r="CD75" s="61"/>
      <c r="CE75" s="61"/>
      <c r="CF75" s="61"/>
      <c r="CG75" s="61"/>
      <c r="CH75" s="61"/>
      <c r="CI75" s="60"/>
      <c r="CJ75" s="61"/>
      <c r="CK75" s="61"/>
      <c r="CL75" s="61"/>
      <c r="CM75" s="61"/>
      <c r="CN75" s="61"/>
      <c r="CO75" s="60"/>
      <c r="CP75" s="61"/>
      <c r="CQ75" s="61"/>
      <c r="CR75" s="61"/>
      <c r="CS75" s="61"/>
      <c r="CT75" s="61"/>
      <c r="CU75" s="60"/>
      <c r="CV75" s="61"/>
      <c r="CW75" s="61"/>
      <c r="CX75" s="61"/>
      <c r="CY75" s="61"/>
      <c r="CZ75" s="61"/>
      <c r="DA75" s="60"/>
      <c r="DB75" s="61"/>
      <c r="DC75" s="61"/>
      <c r="DD75" s="61"/>
      <c r="DE75" s="61"/>
      <c r="DF75" s="61"/>
      <c r="DG75" s="60"/>
      <c r="DH75" s="61"/>
      <c r="DI75" s="61"/>
      <c r="DJ75" s="61"/>
      <c r="DK75" s="61"/>
      <c r="DL75" s="61"/>
      <c r="DM75" s="60"/>
      <c r="DN75" s="61"/>
      <c r="DO75" s="61"/>
      <c r="DP75" s="61"/>
      <c r="DQ75" s="61"/>
      <c r="DR75" s="61"/>
      <c r="DS75" s="60"/>
    </row>
    <row r="76" spans="2:124" ht="14.25" customHeight="1" x14ac:dyDescent="0.3">
      <c r="B76" s="292">
        <f t="shared" si="22"/>
        <v>65</v>
      </c>
      <c r="C76" s="558" t="s">
        <v>1238</v>
      </c>
      <c r="D76" s="566"/>
      <c r="E76" s="309" t="s">
        <v>41</v>
      </c>
      <c r="F76" s="559">
        <v>3</v>
      </c>
      <c r="G76" s="442">
        <v>0</v>
      </c>
      <c r="H76" s="430">
        <v>1.2612369999999999</v>
      </c>
      <c r="I76" s="430">
        <v>0</v>
      </c>
      <c r="J76" s="430">
        <v>0</v>
      </c>
      <c r="K76" s="560">
        <v>0</v>
      </c>
      <c r="L76" s="561">
        <f t="shared" si="13"/>
        <v>1.2612369999999999</v>
      </c>
      <c r="M76" s="442">
        <v>0</v>
      </c>
      <c r="N76" s="430">
        <v>2.081855</v>
      </c>
      <c r="O76" s="430">
        <v>0</v>
      </c>
      <c r="P76" s="430">
        <v>0</v>
      </c>
      <c r="Q76" s="560">
        <v>0</v>
      </c>
      <c r="R76" s="561">
        <f t="shared" si="14"/>
        <v>2.081855</v>
      </c>
      <c r="S76" s="442">
        <v>0</v>
      </c>
      <c r="T76" s="430">
        <v>2.9736539999999998</v>
      </c>
      <c r="U76" s="430">
        <v>0</v>
      </c>
      <c r="V76" s="430">
        <v>0</v>
      </c>
      <c r="W76" s="560">
        <v>0</v>
      </c>
      <c r="X76" s="561">
        <f t="shared" si="15"/>
        <v>2.9736539999999998</v>
      </c>
      <c r="Y76" s="442">
        <v>0</v>
      </c>
      <c r="Z76" s="430">
        <v>2.8810418875795571</v>
      </c>
      <c r="AA76" s="430">
        <v>0</v>
      </c>
      <c r="AB76" s="430">
        <v>0</v>
      </c>
      <c r="AC76" s="560">
        <v>0</v>
      </c>
      <c r="AD76" s="561">
        <f t="shared" si="16"/>
        <v>2.8810418875795571</v>
      </c>
      <c r="AE76" s="442">
        <v>0</v>
      </c>
      <c r="AF76" s="802">
        <v>3.271516274274902</v>
      </c>
      <c r="AG76" s="430">
        <v>0</v>
      </c>
      <c r="AH76" s="430">
        <v>0</v>
      </c>
      <c r="AI76" s="560">
        <v>0</v>
      </c>
      <c r="AJ76" s="561">
        <f t="shared" si="17"/>
        <v>3.271516274274902</v>
      </c>
      <c r="AK76" s="442">
        <v>0</v>
      </c>
      <c r="AL76" s="802">
        <v>3.4841622742817866</v>
      </c>
      <c r="AM76" s="430">
        <v>0</v>
      </c>
      <c r="AN76" s="430">
        <v>0</v>
      </c>
      <c r="AO76" s="560">
        <v>0</v>
      </c>
      <c r="AP76" s="561">
        <f t="shared" si="18"/>
        <v>3.4841622742817866</v>
      </c>
      <c r="AQ76" s="442">
        <v>0</v>
      </c>
      <c r="AR76" s="802">
        <v>3.5402077298054677</v>
      </c>
      <c r="AS76" s="430">
        <v>0</v>
      </c>
      <c r="AT76" s="430">
        <v>0</v>
      </c>
      <c r="AU76" s="560">
        <v>0</v>
      </c>
      <c r="AV76" s="561">
        <f t="shared" si="19"/>
        <v>3.5402077298054677</v>
      </c>
      <c r="AW76" s="442">
        <v>0</v>
      </c>
      <c r="AX76" s="802">
        <v>5.7119999999999997</v>
      </c>
      <c r="AY76" s="430">
        <v>0</v>
      </c>
      <c r="AZ76" s="430">
        <v>0</v>
      </c>
      <c r="BA76" s="560">
        <v>0</v>
      </c>
      <c r="BB76" s="561">
        <f t="shared" si="20"/>
        <v>5.7119999999999997</v>
      </c>
      <c r="BC76" s="403"/>
      <c r="BD76" s="91"/>
      <c r="BE76" s="409"/>
      <c r="BF76" s="71"/>
      <c r="BG76" s="43">
        <f t="shared" si="21"/>
        <v>0</v>
      </c>
      <c r="BH76" s="547"/>
      <c r="BJ76" s="292">
        <f t="shared" si="23"/>
        <v>65</v>
      </c>
      <c r="BK76" s="558" t="s">
        <v>1238</v>
      </c>
      <c r="BL76" s="309" t="s">
        <v>41</v>
      </c>
      <c r="BM76" s="559">
        <v>3</v>
      </c>
      <c r="BN76" s="562" t="s">
        <v>1571</v>
      </c>
      <c r="BO76" s="563" t="s">
        <v>1572</v>
      </c>
      <c r="BP76" s="563" t="s">
        <v>1573</v>
      </c>
      <c r="BQ76" s="563" t="s">
        <v>1574</v>
      </c>
      <c r="BR76" s="564" t="s">
        <v>1575</v>
      </c>
      <c r="BS76" s="565" t="s">
        <v>1576</v>
      </c>
      <c r="BX76" s="61"/>
      <c r="BY76" s="61"/>
      <c r="BZ76" s="61"/>
      <c r="CA76" s="61"/>
      <c r="CB76" s="61"/>
      <c r="CC76" s="557"/>
      <c r="CD76" s="61"/>
      <c r="CE76" s="61"/>
      <c r="CF76" s="61"/>
      <c r="CG76" s="61"/>
      <c r="CH76" s="61"/>
      <c r="CI76" s="60"/>
      <c r="CJ76" s="61"/>
      <c r="CK76" s="61"/>
      <c r="CL76" s="61"/>
      <c r="CM76" s="61"/>
      <c r="CN76" s="61"/>
      <c r="CO76" s="60"/>
      <c r="CP76" s="61"/>
      <c r="CQ76" s="61"/>
      <c r="CR76" s="61"/>
      <c r="CS76" s="61"/>
      <c r="CT76" s="61"/>
      <c r="CU76" s="60"/>
      <c r="CV76" s="61"/>
      <c r="CW76" s="61"/>
      <c r="CX76" s="61"/>
      <c r="CY76" s="61"/>
      <c r="CZ76" s="61"/>
      <c r="DA76" s="60"/>
      <c r="DB76" s="61"/>
      <c r="DC76" s="61"/>
      <c r="DD76" s="61"/>
      <c r="DE76" s="61"/>
      <c r="DF76" s="61"/>
      <c r="DG76" s="60"/>
      <c r="DH76" s="61"/>
      <c r="DI76" s="61"/>
      <c r="DJ76" s="61"/>
      <c r="DK76" s="61"/>
      <c r="DL76" s="61"/>
      <c r="DM76" s="60"/>
      <c r="DN76" s="61"/>
      <c r="DO76" s="61"/>
      <c r="DP76" s="61"/>
      <c r="DQ76" s="61"/>
      <c r="DR76" s="61"/>
      <c r="DS76" s="60"/>
    </row>
    <row r="77" spans="2:124" ht="14.25" customHeight="1" x14ac:dyDescent="0.3">
      <c r="B77" s="292">
        <f t="shared" si="22"/>
        <v>66</v>
      </c>
      <c r="C77" s="558" t="s">
        <v>1245</v>
      </c>
      <c r="D77" s="566"/>
      <c r="E77" s="309" t="s">
        <v>41</v>
      </c>
      <c r="F77" s="559">
        <v>3</v>
      </c>
      <c r="G77" s="442">
        <v>0</v>
      </c>
      <c r="H77" s="430">
        <v>0</v>
      </c>
      <c r="I77" s="430">
        <v>0</v>
      </c>
      <c r="J77" s="430">
        <v>0</v>
      </c>
      <c r="K77" s="560">
        <v>0</v>
      </c>
      <c r="L77" s="561">
        <f t="shared" si="13"/>
        <v>0</v>
      </c>
      <c r="M77" s="442">
        <v>0</v>
      </c>
      <c r="N77" s="430">
        <v>0</v>
      </c>
      <c r="O77" s="430">
        <v>0</v>
      </c>
      <c r="P77" s="430">
        <v>0</v>
      </c>
      <c r="Q77" s="560">
        <v>0</v>
      </c>
      <c r="R77" s="561">
        <f t="shared" si="14"/>
        <v>0</v>
      </c>
      <c r="S77" s="442">
        <v>0</v>
      </c>
      <c r="T77" s="430">
        <v>0</v>
      </c>
      <c r="U77" s="430">
        <v>0</v>
      </c>
      <c r="V77" s="430">
        <v>0</v>
      </c>
      <c r="W77" s="560">
        <v>0</v>
      </c>
      <c r="X77" s="561">
        <f t="shared" si="15"/>
        <v>0</v>
      </c>
      <c r="Y77" s="442">
        <v>0</v>
      </c>
      <c r="Z77" s="802">
        <v>1.2999999999999999E-2</v>
      </c>
      <c r="AA77" s="430">
        <v>0</v>
      </c>
      <c r="AB77" s="430">
        <v>0</v>
      </c>
      <c r="AC77" s="560">
        <v>0</v>
      </c>
      <c r="AD77" s="561">
        <f t="shared" si="16"/>
        <v>1.2999999999999999E-2</v>
      </c>
      <c r="AE77" s="442">
        <v>0</v>
      </c>
      <c r="AF77" s="802">
        <v>0.28979698820577271</v>
      </c>
      <c r="AG77" s="430">
        <v>0</v>
      </c>
      <c r="AH77" s="430">
        <v>0</v>
      </c>
      <c r="AI77" s="560">
        <v>0</v>
      </c>
      <c r="AJ77" s="561">
        <f t="shared" si="17"/>
        <v>0.28979698820577271</v>
      </c>
      <c r="AK77" s="442">
        <v>0</v>
      </c>
      <c r="AL77" s="802">
        <v>0.61892331210404983</v>
      </c>
      <c r="AM77" s="430">
        <v>0</v>
      </c>
      <c r="AN77" s="430">
        <v>0</v>
      </c>
      <c r="AO77" s="560">
        <v>0</v>
      </c>
      <c r="AP77" s="561">
        <f t="shared" si="18"/>
        <v>0.61892331210404983</v>
      </c>
      <c r="AQ77" s="442">
        <v>0</v>
      </c>
      <c r="AR77" s="802">
        <v>0.64652569405964766</v>
      </c>
      <c r="AS77" s="430">
        <v>0</v>
      </c>
      <c r="AT77" s="430">
        <v>0</v>
      </c>
      <c r="AU77" s="560">
        <v>0</v>
      </c>
      <c r="AV77" s="561">
        <f t="shared" si="19"/>
        <v>0.64652569405964766</v>
      </c>
      <c r="AW77" s="442">
        <v>0</v>
      </c>
      <c r="AX77" s="802">
        <v>3.0409999999999999</v>
      </c>
      <c r="AY77" s="430">
        <v>0</v>
      </c>
      <c r="AZ77" s="430">
        <v>0</v>
      </c>
      <c r="BA77" s="560">
        <v>0</v>
      </c>
      <c r="BB77" s="561">
        <f t="shared" si="20"/>
        <v>3.0409999999999999</v>
      </c>
      <c r="BC77" s="403"/>
      <c r="BD77" s="91"/>
      <c r="BE77" s="409"/>
      <c r="BF77" s="71"/>
      <c r="BG77" s="43">
        <f t="shared" si="21"/>
        <v>0</v>
      </c>
      <c r="BH77" s="547"/>
      <c r="BJ77" s="292">
        <f t="shared" si="23"/>
        <v>66</v>
      </c>
      <c r="BK77" s="558" t="s">
        <v>1245</v>
      </c>
      <c r="BL77" s="309" t="s">
        <v>41</v>
      </c>
      <c r="BM77" s="559">
        <v>3</v>
      </c>
      <c r="BN77" s="562" t="s">
        <v>1577</v>
      </c>
      <c r="BO77" s="563" t="s">
        <v>1578</v>
      </c>
      <c r="BP77" s="563" t="s">
        <v>1579</v>
      </c>
      <c r="BQ77" s="563" t="s">
        <v>1580</v>
      </c>
      <c r="BR77" s="564" t="s">
        <v>1581</v>
      </c>
      <c r="BS77" s="565" t="s">
        <v>1582</v>
      </c>
      <c r="BX77" s="61"/>
      <c r="BY77" s="61"/>
      <c r="BZ77" s="61"/>
      <c r="CA77" s="61"/>
      <c r="CB77" s="61"/>
      <c r="CC77" s="557"/>
      <c r="CD77" s="61"/>
      <c r="CE77" s="61"/>
      <c r="CF77" s="61"/>
      <c r="CG77" s="61"/>
      <c r="CH77" s="61"/>
      <c r="CI77" s="60"/>
      <c r="CJ77" s="61"/>
      <c r="CK77" s="61"/>
      <c r="CL77" s="61"/>
      <c r="CM77" s="61"/>
      <c r="CN77" s="61"/>
      <c r="CO77" s="60"/>
      <c r="CP77" s="61"/>
      <c r="CQ77" s="61"/>
      <c r="CR77" s="61"/>
      <c r="CS77" s="61"/>
      <c r="CT77" s="61"/>
      <c r="CU77" s="60"/>
      <c r="CV77" s="61"/>
      <c r="CW77" s="61"/>
      <c r="CX77" s="61"/>
      <c r="CY77" s="61"/>
      <c r="CZ77" s="61"/>
      <c r="DA77" s="60"/>
      <c r="DB77" s="61"/>
      <c r="DC77" s="61"/>
      <c r="DD77" s="61"/>
      <c r="DE77" s="61"/>
      <c r="DF77" s="61"/>
      <c r="DG77" s="60"/>
      <c r="DH77" s="61"/>
      <c r="DI77" s="61"/>
      <c r="DJ77" s="61"/>
      <c r="DK77" s="61"/>
      <c r="DL77" s="61"/>
      <c r="DM77" s="60"/>
      <c r="DN77" s="61"/>
      <c r="DO77" s="61"/>
      <c r="DP77" s="61"/>
      <c r="DQ77" s="61"/>
      <c r="DR77" s="61"/>
      <c r="DS77" s="60"/>
    </row>
    <row r="78" spans="2:124" ht="14.25" customHeight="1" x14ac:dyDescent="0.3">
      <c r="B78" s="292">
        <f t="shared" si="22"/>
        <v>67</v>
      </c>
      <c r="C78" s="558" t="s">
        <v>1252</v>
      </c>
      <c r="D78" s="566"/>
      <c r="E78" s="309" t="s">
        <v>41</v>
      </c>
      <c r="F78" s="559">
        <v>3</v>
      </c>
      <c r="G78" s="442">
        <v>0</v>
      </c>
      <c r="H78" s="430">
        <v>0.14693999999999999</v>
      </c>
      <c r="I78" s="430">
        <v>0</v>
      </c>
      <c r="J78" s="430">
        <v>0</v>
      </c>
      <c r="K78" s="560">
        <v>0</v>
      </c>
      <c r="L78" s="561">
        <f t="shared" si="13"/>
        <v>0.14693999999999999</v>
      </c>
      <c r="M78" s="442">
        <v>0</v>
      </c>
      <c r="N78" s="430">
        <v>0.34045599999999998</v>
      </c>
      <c r="O78" s="430">
        <v>0</v>
      </c>
      <c r="P78" s="430">
        <v>0</v>
      </c>
      <c r="Q78" s="560">
        <v>0</v>
      </c>
      <c r="R78" s="561">
        <f t="shared" si="14"/>
        <v>0.34045599999999998</v>
      </c>
      <c r="S78" s="442">
        <v>0</v>
      </c>
      <c r="T78" s="430">
        <v>1.5937619999999999</v>
      </c>
      <c r="U78" s="430">
        <v>0</v>
      </c>
      <c r="V78" s="430">
        <v>0</v>
      </c>
      <c r="W78" s="560">
        <v>0</v>
      </c>
      <c r="X78" s="561">
        <f t="shared" si="15"/>
        <v>1.5937619999999999</v>
      </c>
      <c r="Y78" s="442">
        <v>0</v>
      </c>
      <c r="Z78" s="802">
        <v>1.5469999999999999</v>
      </c>
      <c r="AA78" s="430">
        <v>0</v>
      </c>
      <c r="AB78" s="430">
        <v>0</v>
      </c>
      <c r="AC78" s="560">
        <v>0</v>
      </c>
      <c r="AD78" s="561">
        <f t="shared" si="16"/>
        <v>1.5469999999999999</v>
      </c>
      <c r="AE78" s="442">
        <v>0</v>
      </c>
      <c r="AF78" s="802">
        <v>1.6743433313423635</v>
      </c>
      <c r="AG78" s="430">
        <v>0</v>
      </c>
      <c r="AH78" s="430">
        <v>0</v>
      </c>
      <c r="AI78" s="560">
        <v>0</v>
      </c>
      <c r="AJ78" s="561">
        <f t="shared" si="17"/>
        <v>1.6743433313423635</v>
      </c>
      <c r="AK78" s="442">
        <v>0</v>
      </c>
      <c r="AL78" s="802">
        <v>1.9406165740643677</v>
      </c>
      <c r="AM78" s="430">
        <v>0</v>
      </c>
      <c r="AN78" s="430">
        <v>0</v>
      </c>
      <c r="AO78" s="560">
        <v>0</v>
      </c>
      <c r="AP78" s="561">
        <f t="shared" si="18"/>
        <v>1.9406165740643677</v>
      </c>
      <c r="AQ78" s="442">
        <v>0</v>
      </c>
      <c r="AR78" s="802">
        <v>1.9690000000000001</v>
      </c>
      <c r="AS78" s="430">
        <v>0</v>
      </c>
      <c r="AT78" s="430">
        <v>0</v>
      </c>
      <c r="AU78" s="560">
        <v>0</v>
      </c>
      <c r="AV78" s="561">
        <f t="shared" si="19"/>
        <v>1.9690000000000001</v>
      </c>
      <c r="AW78" s="442">
        <v>0</v>
      </c>
      <c r="AX78" s="802">
        <v>3.4083413589029035</v>
      </c>
      <c r="AY78" s="430">
        <v>0</v>
      </c>
      <c r="AZ78" s="430">
        <v>0</v>
      </c>
      <c r="BA78" s="560">
        <v>0</v>
      </c>
      <c r="BB78" s="561">
        <f t="shared" si="20"/>
        <v>3.4083413589029035</v>
      </c>
      <c r="BC78" s="403"/>
      <c r="BD78" s="91"/>
      <c r="BE78" s="409"/>
      <c r="BF78" s="71"/>
      <c r="BG78" s="43">
        <f t="shared" si="21"/>
        <v>0</v>
      </c>
      <c r="BH78" s="547"/>
      <c r="BJ78" s="292">
        <f t="shared" si="23"/>
        <v>67</v>
      </c>
      <c r="BK78" s="558" t="s">
        <v>1252</v>
      </c>
      <c r="BL78" s="309" t="s">
        <v>41</v>
      </c>
      <c r="BM78" s="559">
        <v>3</v>
      </c>
      <c r="BN78" s="562" t="s">
        <v>1583</v>
      </c>
      <c r="BO78" s="563" t="s">
        <v>1584</v>
      </c>
      <c r="BP78" s="563" t="s">
        <v>1585</v>
      </c>
      <c r="BQ78" s="563" t="s">
        <v>1586</v>
      </c>
      <c r="BR78" s="564" t="s">
        <v>1587</v>
      </c>
      <c r="BS78" s="565" t="s">
        <v>1588</v>
      </c>
      <c r="BX78" s="61"/>
      <c r="BY78" s="61"/>
      <c r="BZ78" s="61"/>
      <c r="CA78" s="61"/>
      <c r="CB78" s="61"/>
      <c r="CC78" s="557"/>
      <c r="CD78" s="61"/>
      <c r="CE78" s="61"/>
      <c r="CF78" s="61"/>
      <c r="CG78" s="61"/>
      <c r="CH78" s="61"/>
      <c r="CI78" s="60"/>
      <c r="CJ78" s="61"/>
      <c r="CK78" s="61"/>
      <c r="CL78" s="61"/>
      <c r="CM78" s="61"/>
      <c r="CN78" s="61"/>
      <c r="CO78" s="60"/>
      <c r="CP78" s="61"/>
      <c r="CQ78" s="61"/>
      <c r="CR78" s="61"/>
      <c r="CS78" s="61"/>
      <c r="CT78" s="61"/>
      <c r="CU78" s="60"/>
      <c r="CV78" s="61"/>
      <c r="CW78" s="61"/>
      <c r="CX78" s="61"/>
      <c r="CY78" s="61"/>
      <c r="CZ78" s="61"/>
      <c r="DA78" s="60"/>
      <c r="DB78" s="61"/>
      <c r="DC78" s="61"/>
      <c r="DD78" s="61"/>
      <c r="DE78" s="61"/>
      <c r="DF78" s="61"/>
      <c r="DG78" s="60"/>
      <c r="DH78" s="61"/>
      <c r="DI78" s="61"/>
      <c r="DJ78" s="61"/>
      <c r="DK78" s="61"/>
      <c r="DL78" s="61"/>
      <c r="DM78" s="60"/>
      <c r="DN78" s="61"/>
      <c r="DO78" s="61"/>
      <c r="DP78" s="61"/>
      <c r="DQ78" s="61"/>
      <c r="DR78" s="61"/>
      <c r="DS78" s="60"/>
    </row>
    <row r="79" spans="2:124" ht="14.25" customHeight="1" x14ac:dyDescent="0.3">
      <c r="B79" s="292">
        <f t="shared" si="22"/>
        <v>68</v>
      </c>
      <c r="C79" s="558" t="s">
        <v>1259</v>
      </c>
      <c r="D79" s="566"/>
      <c r="E79" s="309" t="s">
        <v>41</v>
      </c>
      <c r="F79" s="559">
        <v>3</v>
      </c>
      <c r="G79" s="442">
        <v>0</v>
      </c>
      <c r="H79" s="430">
        <v>0</v>
      </c>
      <c r="I79" s="430">
        <v>0</v>
      </c>
      <c r="J79" s="430">
        <v>0</v>
      </c>
      <c r="K79" s="560">
        <v>0</v>
      </c>
      <c r="L79" s="561">
        <f t="shared" si="13"/>
        <v>0</v>
      </c>
      <c r="M79" s="442">
        <v>0</v>
      </c>
      <c r="N79" s="430">
        <v>0</v>
      </c>
      <c r="O79" s="430">
        <v>0</v>
      </c>
      <c r="P79" s="430">
        <v>0</v>
      </c>
      <c r="Q79" s="560">
        <v>0</v>
      </c>
      <c r="R79" s="561">
        <f t="shared" si="14"/>
        <v>0</v>
      </c>
      <c r="S79" s="442">
        <v>0</v>
      </c>
      <c r="T79" s="430">
        <v>0</v>
      </c>
      <c r="U79" s="430">
        <v>0</v>
      </c>
      <c r="V79" s="430">
        <v>0</v>
      </c>
      <c r="W79" s="560">
        <v>0</v>
      </c>
      <c r="X79" s="561">
        <f t="shared" si="15"/>
        <v>0</v>
      </c>
      <c r="Y79" s="442">
        <v>0</v>
      </c>
      <c r="Z79" s="430">
        <v>0</v>
      </c>
      <c r="AA79" s="430">
        <v>0</v>
      </c>
      <c r="AB79" s="430">
        <v>0</v>
      </c>
      <c r="AC79" s="560">
        <v>0</v>
      </c>
      <c r="AD79" s="561">
        <f t="shared" si="16"/>
        <v>0</v>
      </c>
      <c r="AE79" s="442">
        <v>0</v>
      </c>
      <c r="AF79" s="805">
        <v>0</v>
      </c>
      <c r="AG79" s="430">
        <v>0</v>
      </c>
      <c r="AH79" s="430">
        <v>0</v>
      </c>
      <c r="AI79" s="560">
        <v>0</v>
      </c>
      <c r="AJ79" s="561">
        <f t="shared" si="17"/>
        <v>0</v>
      </c>
      <c r="AK79" s="442">
        <v>0</v>
      </c>
      <c r="AL79" s="805">
        <v>0</v>
      </c>
      <c r="AM79" s="430">
        <v>0</v>
      </c>
      <c r="AN79" s="430">
        <v>0</v>
      </c>
      <c r="AO79" s="560">
        <v>0</v>
      </c>
      <c r="AP79" s="561">
        <f t="shared" si="18"/>
        <v>0</v>
      </c>
      <c r="AQ79" s="442">
        <v>0</v>
      </c>
      <c r="AR79" s="805">
        <v>0</v>
      </c>
      <c r="AS79" s="430">
        <v>0</v>
      </c>
      <c r="AT79" s="430">
        <v>0</v>
      </c>
      <c r="AU79" s="560">
        <v>0</v>
      </c>
      <c r="AV79" s="561">
        <f t="shared" si="19"/>
        <v>0</v>
      </c>
      <c r="AW79" s="442">
        <v>0</v>
      </c>
      <c r="AX79" s="805">
        <v>0</v>
      </c>
      <c r="AY79" s="430">
        <v>0</v>
      </c>
      <c r="AZ79" s="430">
        <v>0</v>
      </c>
      <c r="BA79" s="560">
        <v>0</v>
      </c>
      <c r="BB79" s="561">
        <f t="shared" si="20"/>
        <v>0</v>
      </c>
      <c r="BC79" s="403"/>
      <c r="BD79" s="91"/>
      <c r="BE79" s="409"/>
      <c r="BF79" s="71"/>
      <c r="BG79" s="43">
        <f t="shared" si="21"/>
        <v>0</v>
      </c>
      <c r="BH79" s="547"/>
      <c r="BJ79" s="292">
        <f t="shared" si="23"/>
        <v>68</v>
      </c>
      <c r="BK79" s="558" t="s">
        <v>1259</v>
      </c>
      <c r="BL79" s="309" t="s">
        <v>41</v>
      </c>
      <c r="BM79" s="559">
        <v>3</v>
      </c>
      <c r="BN79" s="562" t="s">
        <v>1589</v>
      </c>
      <c r="BO79" s="563" t="s">
        <v>1590</v>
      </c>
      <c r="BP79" s="563" t="s">
        <v>1591</v>
      </c>
      <c r="BQ79" s="563" t="s">
        <v>1592</v>
      </c>
      <c r="BR79" s="564" t="s">
        <v>1593</v>
      </c>
      <c r="BS79" s="565" t="s">
        <v>1594</v>
      </c>
      <c r="BX79" s="61"/>
      <c r="BY79" s="61"/>
      <c r="BZ79" s="61"/>
      <c r="CA79" s="61"/>
      <c r="CB79" s="61"/>
      <c r="CC79" s="557"/>
      <c r="CD79" s="61"/>
      <c r="CE79" s="61"/>
      <c r="CF79" s="61"/>
      <c r="CG79" s="61"/>
      <c r="CH79" s="61"/>
      <c r="CI79" s="60"/>
      <c r="CJ79" s="61"/>
      <c r="CK79" s="61"/>
      <c r="CL79" s="61"/>
      <c r="CM79" s="61"/>
      <c r="CN79" s="61"/>
      <c r="CO79" s="60"/>
      <c r="CP79" s="61"/>
      <c r="CQ79" s="61"/>
      <c r="CR79" s="61"/>
      <c r="CS79" s="61"/>
      <c r="CT79" s="61"/>
      <c r="CU79" s="60"/>
      <c r="CV79" s="61"/>
      <c r="CW79" s="61"/>
      <c r="CX79" s="61"/>
      <c r="CY79" s="61"/>
      <c r="CZ79" s="61"/>
      <c r="DA79" s="60"/>
      <c r="DB79" s="61"/>
      <c r="DC79" s="61"/>
      <c r="DD79" s="61"/>
      <c r="DE79" s="61"/>
      <c r="DF79" s="61"/>
      <c r="DG79" s="60"/>
      <c r="DH79" s="61"/>
      <c r="DI79" s="61"/>
      <c r="DJ79" s="61"/>
      <c r="DK79" s="61"/>
      <c r="DL79" s="61"/>
      <c r="DM79" s="60"/>
      <c r="DN79" s="61"/>
      <c r="DO79" s="61"/>
      <c r="DP79" s="61"/>
      <c r="DQ79" s="61"/>
      <c r="DR79" s="61"/>
      <c r="DS79" s="60"/>
    </row>
    <row r="80" spans="2:124" ht="14.25" customHeight="1" x14ac:dyDescent="0.3">
      <c r="B80" s="292">
        <f t="shared" si="22"/>
        <v>69</v>
      </c>
      <c r="C80" s="558" t="s">
        <v>1266</v>
      </c>
      <c r="D80" s="566"/>
      <c r="E80" s="309" t="s">
        <v>41</v>
      </c>
      <c r="F80" s="559">
        <v>3</v>
      </c>
      <c r="G80" s="442">
        <v>0</v>
      </c>
      <c r="H80" s="430">
        <v>0</v>
      </c>
      <c r="I80" s="430">
        <v>0</v>
      </c>
      <c r="J80" s="430">
        <v>0</v>
      </c>
      <c r="K80" s="560">
        <v>0</v>
      </c>
      <c r="L80" s="561">
        <f t="shared" si="13"/>
        <v>0</v>
      </c>
      <c r="M80" s="442">
        <v>0</v>
      </c>
      <c r="N80" s="430">
        <v>0</v>
      </c>
      <c r="O80" s="430">
        <v>0</v>
      </c>
      <c r="P80" s="430">
        <v>0</v>
      </c>
      <c r="Q80" s="560">
        <v>0</v>
      </c>
      <c r="R80" s="561">
        <f t="shared" si="14"/>
        <v>0</v>
      </c>
      <c r="S80" s="442">
        <v>0</v>
      </c>
      <c r="T80" s="430">
        <v>0</v>
      </c>
      <c r="U80" s="430">
        <v>0</v>
      </c>
      <c r="V80" s="430">
        <v>0</v>
      </c>
      <c r="W80" s="560">
        <v>0</v>
      </c>
      <c r="X80" s="561">
        <f t="shared" si="15"/>
        <v>0</v>
      </c>
      <c r="Y80" s="442">
        <v>0</v>
      </c>
      <c r="Z80" s="430">
        <v>9.5063894750825797E-3</v>
      </c>
      <c r="AA80" s="430">
        <v>0</v>
      </c>
      <c r="AB80" s="430">
        <v>0</v>
      </c>
      <c r="AC80" s="560">
        <v>0</v>
      </c>
      <c r="AD80" s="561">
        <f t="shared" si="16"/>
        <v>9.5063894750825797E-3</v>
      </c>
      <c r="AE80" s="442">
        <v>0</v>
      </c>
      <c r="AF80" s="802">
        <v>0</v>
      </c>
      <c r="AG80" s="430">
        <v>0</v>
      </c>
      <c r="AH80" s="430">
        <v>0</v>
      </c>
      <c r="AI80" s="560">
        <v>0</v>
      </c>
      <c r="AJ80" s="561">
        <f t="shared" si="17"/>
        <v>0</v>
      </c>
      <c r="AK80" s="442">
        <v>0</v>
      </c>
      <c r="AL80" s="802">
        <v>0</v>
      </c>
      <c r="AM80" s="430">
        <v>0</v>
      </c>
      <c r="AN80" s="430">
        <v>0</v>
      </c>
      <c r="AO80" s="560">
        <v>0</v>
      </c>
      <c r="AP80" s="561">
        <f t="shared" si="18"/>
        <v>0</v>
      </c>
      <c r="AQ80" s="442">
        <v>0</v>
      </c>
      <c r="AR80" s="802">
        <v>0</v>
      </c>
      <c r="AS80" s="430">
        <v>0</v>
      </c>
      <c r="AT80" s="430">
        <v>0</v>
      </c>
      <c r="AU80" s="560">
        <v>0</v>
      </c>
      <c r="AV80" s="561">
        <f t="shared" si="19"/>
        <v>0</v>
      </c>
      <c r="AW80" s="442">
        <v>0</v>
      </c>
      <c r="AX80" s="802">
        <v>0.15089700009581319</v>
      </c>
      <c r="AY80" s="430">
        <v>0</v>
      </c>
      <c r="AZ80" s="430">
        <v>0</v>
      </c>
      <c r="BA80" s="560">
        <v>0</v>
      </c>
      <c r="BB80" s="561">
        <f t="shared" si="20"/>
        <v>0.15089700009581319</v>
      </c>
      <c r="BC80" s="403"/>
      <c r="BD80" s="91"/>
      <c r="BE80" s="409"/>
      <c r="BF80" s="71"/>
      <c r="BG80" s="43">
        <f t="shared" si="21"/>
        <v>0</v>
      </c>
      <c r="BH80" s="547"/>
      <c r="BJ80" s="292">
        <f t="shared" si="23"/>
        <v>69</v>
      </c>
      <c r="BK80" s="558" t="s">
        <v>1266</v>
      </c>
      <c r="BL80" s="309" t="s">
        <v>41</v>
      </c>
      <c r="BM80" s="559">
        <v>3</v>
      </c>
      <c r="BN80" s="562" t="s">
        <v>1595</v>
      </c>
      <c r="BO80" s="563" t="s">
        <v>1596</v>
      </c>
      <c r="BP80" s="563" t="s">
        <v>1597</v>
      </c>
      <c r="BQ80" s="563" t="s">
        <v>1598</v>
      </c>
      <c r="BR80" s="564" t="s">
        <v>1599</v>
      </c>
      <c r="BS80" s="565" t="s">
        <v>1600</v>
      </c>
      <c r="BX80" s="61"/>
      <c r="BY80" s="61"/>
      <c r="BZ80" s="61"/>
      <c r="CA80" s="61"/>
      <c r="CB80" s="61"/>
      <c r="CC80" s="557"/>
      <c r="CD80" s="61"/>
      <c r="CE80" s="61"/>
      <c r="CF80" s="61"/>
      <c r="CG80" s="61"/>
      <c r="CH80" s="61"/>
      <c r="CI80" s="60"/>
      <c r="CJ80" s="61"/>
      <c r="CK80" s="61"/>
      <c r="CL80" s="61"/>
      <c r="CM80" s="61"/>
      <c r="CN80" s="61"/>
      <c r="CO80" s="60"/>
      <c r="CP80" s="61"/>
      <c r="CQ80" s="61"/>
      <c r="CR80" s="61"/>
      <c r="CS80" s="61"/>
      <c r="CT80" s="61"/>
      <c r="CU80" s="60"/>
      <c r="CV80" s="61"/>
      <c r="CW80" s="61"/>
      <c r="CX80" s="61"/>
      <c r="CY80" s="61"/>
      <c r="CZ80" s="61"/>
      <c r="DA80" s="60"/>
      <c r="DB80" s="61"/>
      <c r="DC80" s="61"/>
      <c r="DD80" s="61"/>
      <c r="DE80" s="61"/>
      <c r="DF80" s="61"/>
      <c r="DG80" s="60"/>
      <c r="DH80" s="61"/>
      <c r="DI80" s="61"/>
      <c r="DJ80" s="61"/>
      <c r="DK80" s="61"/>
      <c r="DL80" s="61"/>
      <c r="DM80" s="60"/>
      <c r="DN80" s="61"/>
      <c r="DO80" s="61"/>
      <c r="DP80" s="61"/>
      <c r="DQ80" s="61"/>
      <c r="DR80" s="61"/>
      <c r="DS80" s="60"/>
    </row>
    <row r="81" spans="2:123" ht="14.25" customHeight="1" x14ac:dyDescent="0.3">
      <c r="B81" s="292">
        <f t="shared" si="22"/>
        <v>70</v>
      </c>
      <c r="C81" s="558" t="s">
        <v>1273</v>
      </c>
      <c r="D81" s="566"/>
      <c r="E81" s="309" t="s">
        <v>41</v>
      </c>
      <c r="F81" s="559">
        <v>3</v>
      </c>
      <c r="G81" s="442">
        <v>0</v>
      </c>
      <c r="H81" s="430">
        <v>0</v>
      </c>
      <c r="I81" s="430">
        <v>0</v>
      </c>
      <c r="J81" s="430">
        <v>0</v>
      </c>
      <c r="K81" s="560">
        <v>0</v>
      </c>
      <c r="L81" s="561">
        <f t="shared" si="13"/>
        <v>0</v>
      </c>
      <c r="M81" s="442">
        <v>0</v>
      </c>
      <c r="N81" s="430">
        <v>0</v>
      </c>
      <c r="O81" s="430">
        <v>0</v>
      </c>
      <c r="P81" s="430">
        <v>0</v>
      </c>
      <c r="Q81" s="560">
        <v>0</v>
      </c>
      <c r="R81" s="561">
        <f t="shared" si="14"/>
        <v>0</v>
      </c>
      <c r="S81" s="442">
        <v>0</v>
      </c>
      <c r="T81" s="430">
        <v>0</v>
      </c>
      <c r="U81" s="430">
        <v>0</v>
      </c>
      <c r="V81" s="430">
        <v>0</v>
      </c>
      <c r="W81" s="560">
        <v>0</v>
      </c>
      <c r="X81" s="561">
        <f t="shared" si="15"/>
        <v>0</v>
      </c>
      <c r="Y81" s="442">
        <v>0</v>
      </c>
      <c r="Z81" s="430">
        <v>0</v>
      </c>
      <c r="AA81" s="430">
        <v>0</v>
      </c>
      <c r="AB81" s="430">
        <v>0</v>
      </c>
      <c r="AC81" s="560">
        <v>0</v>
      </c>
      <c r="AD81" s="561">
        <f t="shared" si="16"/>
        <v>0</v>
      </c>
      <c r="AE81" s="442">
        <v>0</v>
      </c>
      <c r="AF81" s="430">
        <v>0</v>
      </c>
      <c r="AG81" s="430">
        <v>0</v>
      </c>
      <c r="AH81" s="430">
        <v>0</v>
      </c>
      <c r="AI81" s="560">
        <v>0</v>
      </c>
      <c r="AJ81" s="561">
        <f t="shared" si="17"/>
        <v>0</v>
      </c>
      <c r="AK81" s="442">
        <v>0</v>
      </c>
      <c r="AL81" s="430">
        <v>0</v>
      </c>
      <c r="AM81" s="430">
        <v>0</v>
      </c>
      <c r="AN81" s="430">
        <v>0</v>
      </c>
      <c r="AO81" s="560">
        <v>0</v>
      </c>
      <c r="AP81" s="561">
        <f t="shared" si="18"/>
        <v>0</v>
      </c>
      <c r="AQ81" s="442">
        <v>0</v>
      </c>
      <c r="AR81" s="430">
        <v>0</v>
      </c>
      <c r="AS81" s="430">
        <v>0</v>
      </c>
      <c r="AT81" s="430">
        <v>0</v>
      </c>
      <c r="AU81" s="560">
        <v>0</v>
      </c>
      <c r="AV81" s="561">
        <f t="shared" si="19"/>
        <v>0</v>
      </c>
      <c r="AW81" s="442">
        <v>0</v>
      </c>
      <c r="AX81" s="430">
        <v>0</v>
      </c>
      <c r="AY81" s="430">
        <v>0</v>
      </c>
      <c r="AZ81" s="430">
        <v>0</v>
      </c>
      <c r="BA81" s="560">
        <v>0</v>
      </c>
      <c r="BB81" s="561">
        <f t="shared" si="20"/>
        <v>0</v>
      </c>
      <c r="BC81" s="403"/>
      <c r="BD81" s="91"/>
      <c r="BE81" s="409"/>
      <c r="BF81" s="71"/>
      <c r="BG81" s="43">
        <f t="shared" si="21"/>
        <v>0</v>
      </c>
      <c r="BH81" s="547"/>
      <c r="BJ81" s="292">
        <f t="shared" si="23"/>
        <v>70</v>
      </c>
      <c r="BK81" s="558" t="s">
        <v>1273</v>
      </c>
      <c r="BL81" s="309" t="s">
        <v>41</v>
      </c>
      <c r="BM81" s="559">
        <v>3</v>
      </c>
      <c r="BN81" s="562" t="s">
        <v>1601</v>
      </c>
      <c r="BO81" s="563" t="s">
        <v>1602</v>
      </c>
      <c r="BP81" s="563" t="s">
        <v>1603</v>
      </c>
      <c r="BQ81" s="563" t="s">
        <v>1604</v>
      </c>
      <c r="BR81" s="564" t="s">
        <v>1605</v>
      </c>
      <c r="BS81" s="565" t="s">
        <v>1606</v>
      </c>
      <c r="BX81" s="61"/>
      <c r="BY81" s="61"/>
      <c r="BZ81" s="61"/>
      <c r="CA81" s="61"/>
      <c r="CB81" s="61"/>
      <c r="CC81" s="557"/>
      <c r="CD81" s="61"/>
      <c r="CE81" s="61"/>
      <c r="CF81" s="61"/>
      <c r="CG81" s="61"/>
      <c r="CH81" s="61"/>
      <c r="CI81" s="60"/>
      <c r="CJ81" s="61"/>
      <c r="CK81" s="61"/>
      <c r="CL81" s="61"/>
      <c r="CM81" s="61"/>
      <c r="CN81" s="61"/>
      <c r="CO81" s="60"/>
      <c r="CP81" s="61"/>
      <c r="CQ81" s="61"/>
      <c r="CR81" s="61"/>
      <c r="CS81" s="61"/>
      <c r="CT81" s="61"/>
      <c r="CU81" s="60"/>
      <c r="CV81" s="61"/>
      <c r="CW81" s="61"/>
      <c r="CX81" s="61"/>
      <c r="CY81" s="61"/>
      <c r="CZ81" s="61"/>
      <c r="DA81" s="60"/>
      <c r="DB81" s="61"/>
      <c r="DC81" s="61"/>
      <c r="DD81" s="61"/>
      <c r="DE81" s="61"/>
      <c r="DF81" s="61"/>
      <c r="DG81" s="60"/>
      <c r="DH81" s="61"/>
      <c r="DI81" s="61"/>
      <c r="DJ81" s="61"/>
      <c r="DK81" s="61"/>
      <c r="DL81" s="61"/>
      <c r="DM81" s="60"/>
      <c r="DN81" s="61"/>
      <c r="DO81" s="61"/>
      <c r="DP81" s="61"/>
      <c r="DQ81" s="61"/>
      <c r="DR81" s="61"/>
      <c r="DS81" s="60"/>
    </row>
    <row r="82" spans="2:123" ht="14.25" customHeight="1" x14ac:dyDescent="0.3">
      <c r="B82" s="292">
        <f t="shared" si="22"/>
        <v>71</v>
      </c>
      <c r="C82" s="558" t="s">
        <v>1280</v>
      </c>
      <c r="D82" s="566"/>
      <c r="E82" s="309" t="s">
        <v>41</v>
      </c>
      <c r="F82" s="559">
        <v>3</v>
      </c>
      <c r="G82" s="442">
        <v>0</v>
      </c>
      <c r="H82" s="430">
        <v>8.4000000000000005E-2</v>
      </c>
      <c r="I82" s="430">
        <v>0</v>
      </c>
      <c r="J82" s="430">
        <v>0</v>
      </c>
      <c r="K82" s="560">
        <v>0</v>
      </c>
      <c r="L82" s="561">
        <f t="shared" si="13"/>
        <v>8.4000000000000005E-2</v>
      </c>
      <c r="M82" s="442">
        <v>0</v>
      </c>
      <c r="N82" s="430">
        <v>0.112</v>
      </c>
      <c r="O82" s="430">
        <v>0</v>
      </c>
      <c r="P82" s="430">
        <v>0</v>
      </c>
      <c r="Q82" s="560">
        <v>0</v>
      </c>
      <c r="R82" s="561">
        <f t="shared" si="14"/>
        <v>0.112</v>
      </c>
      <c r="S82" s="442">
        <v>0</v>
      </c>
      <c r="T82" s="430">
        <v>0.14000000000000001</v>
      </c>
      <c r="U82" s="430">
        <v>0</v>
      </c>
      <c r="V82" s="430">
        <v>0</v>
      </c>
      <c r="W82" s="560">
        <v>0</v>
      </c>
      <c r="X82" s="561">
        <f t="shared" si="15"/>
        <v>0.14000000000000001</v>
      </c>
      <c r="Y82" s="442">
        <v>0</v>
      </c>
      <c r="Z82" s="430">
        <v>0.13519959088319122</v>
      </c>
      <c r="AA82" s="430">
        <v>0</v>
      </c>
      <c r="AB82" s="430">
        <v>0</v>
      </c>
      <c r="AC82" s="560">
        <v>0</v>
      </c>
      <c r="AD82" s="561">
        <f t="shared" si="16"/>
        <v>0.13519959088319122</v>
      </c>
      <c r="AE82" s="442">
        <v>0</v>
      </c>
      <c r="AF82" s="430">
        <v>0.13519959088319122</v>
      </c>
      <c r="AG82" s="430">
        <v>0</v>
      </c>
      <c r="AH82" s="430">
        <v>0</v>
      </c>
      <c r="AI82" s="560">
        <v>0</v>
      </c>
      <c r="AJ82" s="561">
        <f t="shared" si="17"/>
        <v>0.13519959088319122</v>
      </c>
      <c r="AK82" s="442">
        <v>0</v>
      </c>
      <c r="AL82" s="430">
        <v>0.13519959088319122</v>
      </c>
      <c r="AM82" s="430">
        <v>0</v>
      </c>
      <c r="AN82" s="430">
        <v>0</v>
      </c>
      <c r="AO82" s="560">
        <v>0</v>
      </c>
      <c r="AP82" s="561">
        <f t="shared" si="18"/>
        <v>0.13519959088319122</v>
      </c>
      <c r="AQ82" s="442">
        <v>0</v>
      </c>
      <c r="AR82" s="430">
        <v>0.13519959088319122</v>
      </c>
      <c r="AS82" s="430">
        <v>0</v>
      </c>
      <c r="AT82" s="430">
        <v>0</v>
      </c>
      <c r="AU82" s="560">
        <v>0</v>
      </c>
      <c r="AV82" s="561">
        <f t="shared" si="19"/>
        <v>0.13519959088319122</v>
      </c>
      <c r="AW82" s="442">
        <v>0</v>
      </c>
      <c r="AX82" s="430">
        <v>0.13519959088319122</v>
      </c>
      <c r="AY82" s="430">
        <v>0</v>
      </c>
      <c r="AZ82" s="430">
        <v>0</v>
      </c>
      <c r="BA82" s="560">
        <v>0</v>
      </c>
      <c r="BB82" s="561">
        <f t="shared" si="20"/>
        <v>0.13519959088319122</v>
      </c>
      <c r="BC82" s="403"/>
      <c r="BD82" s="91"/>
      <c r="BE82" s="409"/>
      <c r="BF82" s="71"/>
      <c r="BG82" s="43">
        <f t="shared" si="21"/>
        <v>0</v>
      </c>
      <c r="BH82" s="547"/>
      <c r="BJ82" s="292">
        <f t="shared" si="23"/>
        <v>71</v>
      </c>
      <c r="BK82" s="558" t="s">
        <v>1280</v>
      </c>
      <c r="BL82" s="309" t="s">
        <v>41</v>
      </c>
      <c r="BM82" s="559">
        <v>3</v>
      </c>
      <c r="BN82" s="562" t="s">
        <v>1607</v>
      </c>
      <c r="BO82" s="563" t="s">
        <v>1608</v>
      </c>
      <c r="BP82" s="563" t="s">
        <v>1609</v>
      </c>
      <c r="BQ82" s="563" t="s">
        <v>1610</v>
      </c>
      <c r="BR82" s="564" t="s">
        <v>1611</v>
      </c>
      <c r="BS82" s="565" t="s">
        <v>1612</v>
      </c>
      <c r="BX82" s="61"/>
      <c r="BY82" s="61"/>
      <c r="BZ82" s="61"/>
      <c r="CA82" s="61"/>
      <c r="CB82" s="61"/>
      <c r="CC82" s="557"/>
      <c r="CD82" s="61"/>
      <c r="CE82" s="61"/>
      <c r="CF82" s="61"/>
      <c r="CG82" s="61"/>
      <c r="CH82" s="61"/>
      <c r="CI82" s="60"/>
      <c r="CJ82" s="61"/>
      <c r="CK82" s="61"/>
      <c r="CL82" s="61"/>
      <c r="CM82" s="61"/>
      <c r="CN82" s="61"/>
      <c r="CO82" s="60"/>
      <c r="CP82" s="61"/>
      <c r="CQ82" s="61"/>
      <c r="CR82" s="61"/>
      <c r="CS82" s="61"/>
      <c r="CT82" s="61"/>
      <c r="CU82" s="60"/>
      <c r="CV82" s="61"/>
      <c r="CW82" s="61"/>
      <c r="CX82" s="61"/>
      <c r="CY82" s="61"/>
      <c r="CZ82" s="61"/>
      <c r="DA82" s="60"/>
      <c r="DB82" s="61"/>
      <c r="DC82" s="61"/>
      <c r="DD82" s="61"/>
      <c r="DE82" s="61"/>
      <c r="DF82" s="61"/>
      <c r="DG82" s="60"/>
      <c r="DH82" s="61"/>
      <c r="DI82" s="61"/>
      <c r="DJ82" s="61"/>
      <c r="DK82" s="61"/>
      <c r="DL82" s="61"/>
      <c r="DM82" s="60"/>
      <c r="DN82" s="61"/>
      <c r="DO82" s="61"/>
      <c r="DP82" s="61"/>
      <c r="DQ82" s="61"/>
      <c r="DR82" s="61"/>
      <c r="DS82" s="60"/>
    </row>
    <row r="83" spans="2:123" ht="14.25" customHeight="1" x14ac:dyDescent="0.3">
      <c r="B83" s="292">
        <f t="shared" si="22"/>
        <v>72</v>
      </c>
      <c r="C83" s="558" t="s">
        <v>1287</v>
      </c>
      <c r="D83" s="566"/>
      <c r="E83" s="309" t="s">
        <v>41</v>
      </c>
      <c r="F83" s="559">
        <v>3</v>
      </c>
      <c r="G83" s="442">
        <v>2.3E-2</v>
      </c>
      <c r="H83" s="430">
        <v>0</v>
      </c>
      <c r="I83" s="430">
        <v>0</v>
      </c>
      <c r="J83" s="430">
        <v>0</v>
      </c>
      <c r="K83" s="560">
        <v>0</v>
      </c>
      <c r="L83" s="561">
        <f t="shared" si="13"/>
        <v>2.3E-2</v>
      </c>
      <c r="M83" s="442">
        <v>0.03</v>
      </c>
      <c r="N83" s="430">
        <v>0</v>
      </c>
      <c r="O83" s="430">
        <v>0</v>
      </c>
      <c r="P83" s="430">
        <v>0</v>
      </c>
      <c r="Q83" s="560">
        <v>0</v>
      </c>
      <c r="R83" s="561">
        <f t="shared" si="14"/>
        <v>0.03</v>
      </c>
      <c r="S83" s="442">
        <v>0.03</v>
      </c>
      <c r="T83" s="430">
        <v>0</v>
      </c>
      <c r="U83" s="430">
        <v>0</v>
      </c>
      <c r="V83" s="430">
        <v>0</v>
      </c>
      <c r="W83" s="560">
        <v>0</v>
      </c>
      <c r="X83" s="561">
        <f t="shared" si="15"/>
        <v>0.03</v>
      </c>
      <c r="Y83" s="442">
        <v>2.8971340903540973E-2</v>
      </c>
      <c r="Z83" s="430">
        <v>0</v>
      </c>
      <c r="AA83" s="430">
        <v>0</v>
      </c>
      <c r="AB83" s="430">
        <v>0</v>
      </c>
      <c r="AC83" s="560">
        <v>0</v>
      </c>
      <c r="AD83" s="561">
        <f t="shared" si="16"/>
        <v>2.8971340903540973E-2</v>
      </c>
      <c r="AE83" s="442">
        <v>2.8971340903540973E-2</v>
      </c>
      <c r="AF83" s="430">
        <v>0</v>
      </c>
      <c r="AG83" s="430">
        <v>0</v>
      </c>
      <c r="AH83" s="430">
        <v>0</v>
      </c>
      <c r="AI83" s="560">
        <v>0</v>
      </c>
      <c r="AJ83" s="561">
        <f t="shared" si="17"/>
        <v>2.8971340903540973E-2</v>
      </c>
      <c r="AK83" s="442">
        <v>2.8971340903540973E-2</v>
      </c>
      <c r="AL83" s="430">
        <v>0</v>
      </c>
      <c r="AM83" s="430">
        <v>0</v>
      </c>
      <c r="AN83" s="430">
        <v>0</v>
      </c>
      <c r="AO83" s="560">
        <v>0</v>
      </c>
      <c r="AP83" s="561">
        <f t="shared" si="18"/>
        <v>2.8971340903540973E-2</v>
      </c>
      <c r="AQ83" s="442">
        <v>2.8971340903540973E-2</v>
      </c>
      <c r="AR83" s="430">
        <v>0</v>
      </c>
      <c r="AS83" s="430">
        <v>0</v>
      </c>
      <c r="AT83" s="430">
        <v>0</v>
      </c>
      <c r="AU83" s="560">
        <v>0</v>
      </c>
      <c r="AV83" s="561">
        <f t="shared" si="19"/>
        <v>2.8971340903540973E-2</v>
      </c>
      <c r="AW83" s="442">
        <v>2.8971340903540973E-2</v>
      </c>
      <c r="AX83" s="430">
        <v>0</v>
      </c>
      <c r="AY83" s="430">
        <v>0</v>
      </c>
      <c r="AZ83" s="430">
        <v>0</v>
      </c>
      <c r="BA83" s="560">
        <v>0</v>
      </c>
      <c r="BB83" s="561">
        <f t="shared" si="20"/>
        <v>2.8971340903540973E-2</v>
      </c>
      <c r="BC83" s="403"/>
      <c r="BD83" s="91"/>
      <c r="BE83" s="409"/>
      <c r="BF83" s="71"/>
      <c r="BG83" s="43">
        <f t="shared" si="21"/>
        <v>0</v>
      </c>
      <c r="BH83" s="547"/>
      <c r="BJ83" s="292">
        <f t="shared" si="23"/>
        <v>72</v>
      </c>
      <c r="BK83" s="558" t="s">
        <v>1287</v>
      </c>
      <c r="BL83" s="309" t="s">
        <v>41</v>
      </c>
      <c r="BM83" s="559">
        <v>3</v>
      </c>
      <c r="BN83" s="562" t="s">
        <v>1613</v>
      </c>
      <c r="BO83" s="563" t="s">
        <v>1614</v>
      </c>
      <c r="BP83" s="563" t="s">
        <v>1615</v>
      </c>
      <c r="BQ83" s="563" t="s">
        <v>1616</v>
      </c>
      <c r="BR83" s="564" t="s">
        <v>1617</v>
      </c>
      <c r="BS83" s="565" t="s">
        <v>1618</v>
      </c>
      <c r="BX83" s="61"/>
      <c r="BY83" s="61"/>
      <c r="BZ83" s="61"/>
      <c r="CA83" s="61"/>
      <c r="CB83" s="61"/>
      <c r="CC83" s="557"/>
      <c r="CD83" s="61"/>
      <c r="CE83" s="61"/>
      <c r="CF83" s="61"/>
      <c r="CG83" s="61"/>
      <c r="CH83" s="61"/>
      <c r="CI83" s="60"/>
      <c r="CJ83" s="61"/>
      <c r="CK83" s="61"/>
      <c r="CL83" s="61"/>
      <c r="CM83" s="61"/>
      <c r="CN83" s="61"/>
      <c r="CO83" s="60"/>
      <c r="CP83" s="61"/>
      <c r="CQ83" s="61"/>
      <c r="CR83" s="61"/>
      <c r="CS83" s="61"/>
      <c r="CT83" s="61"/>
      <c r="CU83" s="60"/>
      <c r="CV83" s="61"/>
      <c r="CW83" s="61"/>
      <c r="CX83" s="61"/>
      <c r="CY83" s="61"/>
      <c r="CZ83" s="61"/>
      <c r="DA83" s="60"/>
      <c r="DB83" s="61"/>
      <c r="DC83" s="61"/>
      <c r="DD83" s="61"/>
      <c r="DE83" s="61"/>
      <c r="DF83" s="61"/>
      <c r="DG83" s="60"/>
      <c r="DH83" s="61"/>
      <c r="DI83" s="61"/>
      <c r="DJ83" s="61"/>
      <c r="DK83" s="61"/>
      <c r="DL83" s="61"/>
      <c r="DM83" s="60"/>
      <c r="DN83" s="61"/>
      <c r="DO83" s="61"/>
      <c r="DP83" s="61"/>
      <c r="DQ83" s="61"/>
      <c r="DR83" s="61"/>
      <c r="DS83" s="60"/>
    </row>
    <row r="84" spans="2:123" ht="14.25" customHeight="1" x14ac:dyDescent="0.3">
      <c r="B84" s="567">
        <f t="shared" si="22"/>
        <v>73</v>
      </c>
      <c r="C84" s="568" t="s">
        <v>1294</v>
      </c>
      <c r="D84" s="569"/>
      <c r="E84" s="309" t="s">
        <v>41</v>
      </c>
      <c r="F84" s="559">
        <v>3</v>
      </c>
      <c r="G84" s="442">
        <v>0</v>
      </c>
      <c r="H84" s="430">
        <v>0</v>
      </c>
      <c r="I84" s="430">
        <v>0</v>
      </c>
      <c r="J84" s="430">
        <v>0</v>
      </c>
      <c r="K84" s="560">
        <v>0</v>
      </c>
      <c r="L84" s="561">
        <f t="shared" si="13"/>
        <v>0</v>
      </c>
      <c r="M84" s="442">
        <v>0</v>
      </c>
      <c r="N84" s="430">
        <v>0</v>
      </c>
      <c r="O84" s="430">
        <v>0</v>
      </c>
      <c r="P84" s="430">
        <v>0</v>
      </c>
      <c r="Q84" s="560">
        <v>0</v>
      </c>
      <c r="R84" s="561">
        <f t="shared" si="14"/>
        <v>0</v>
      </c>
      <c r="S84" s="442">
        <v>0</v>
      </c>
      <c r="T84" s="430">
        <v>5.9004000000000001E-2</v>
      </c>
      <c r="U84" s="430">
        <v>0</v>
      </c>
      <c r="V84" s="430">
        <v>0</v>
      </c>
      <c r="W84" s="560">
        <v>0</v>
      </c>
      <c r="X84" s="561">
        <f t="shared" si="15"/>
        <v>5.9004000000000001E-2</v>
      </c>
      <c r="Y84" s="442">
        <v>0</v>
      </c>
      <c r="Z84" s="430">
        <v>5.698083328908439E-2</v>
      </c>
      <c r="AA84" s="430">
        <v>0</v>
      </c>
      <c r="AB84" s="430">
        <v>0</v>
      </c>
      <c r="AC84" s="560">
        <v>0</v>
      </c>
      <c r="AD84" s="561">
        <f t="shared" si="16"/>
        <v>5.698083328908439E-2</v>
      </c>
      <c r="AE84" s="442">
        <v>0</v>
      </c>
      <c r="AF84" s="430">
        <v>5.698083328908439E-2</v>
      </c>
      <c r="AG84" s="430">
        <v>0</v>
      </c>
      <c r="AH84" s="430">
        <v>0</v>
      </c>
      <c r="AI84" s="560">
        <v>0</v>
      </c>
      <c r="AJ84" s="561">
        <f t="shared" si="17"/>
        <v>5.698083328908439E-2</v>
      </c>
      <c r="AK84" s="442">
        <v>0</v>
      </c>
      <c r="AL84" s="430">
        <v>5.698083328908439E-2</v>
      </c>
      <c r="AM84" s="430">
        <v>0</v>
      </c>
      <c r="AN84" s="430">
        <v>0</v>
      </c>
      <c r="AO84" s="560">
        <v>0</v>
      </c>
      <c r="AP84" s="561">
        <f t="shared" si="18"/>
        <v>5.698083328908439E-2</v>
      </c>
      <c r="AQ84" s="442">
        <v>0</v>
      </c>
      <c r="AR84" s="430">
        <v>5.698083328908439E-2</v>
      </c>
      <c r="AS84" s="430">
        <v>0</v>
      </c>
      <c r="AT84" s="430">
        <v>0</v>
      </c>
      <c r="AU84" s="560">
        <v>0</v>
      </c>
      <c r="AV84" s="561">
        <f t="shared" si="19"/>
        <v>5.698083328908439E-2</v>
      </c>
      <c r="AW84" s="442">
        <v>0</v>
      </c>
      <c r="AX84" s="430">
        <v>5.698083328908439E-2</v>
      </c>
      <c r="AY84" s="430">
        <v>0</v>
      </c>
      <c r="AZ84" s="430">
        <v>0</v>
      </c>
      <c r="BA84" s="560">
        <v>0</v>
      </c>
      <c r="BB84" s="561">
        <f t="shared" si="20"/>
        <v>5.698083328908439E-2</v>
      </c>
      <c r="BC84" s="403"/>
      <c r="BD84" s="91"/>
      <c r="BE84" s="409"/>
      <c r="BF84" s="71"/>
      <c r="BG84" s="43">
        <f t="shared" si="21"/>
        <v>0</v>
      </c>
      <c r="BH84" s="547"/>
      <c r="BJ84" s="567">
        <f t="shared" si="23"/>
        <v>73</v>
      </c>
      <c r="BK84" s="568" t="s">
        <v>1294</v>
      </c>
      <c r="BL84" s="309" t="s">
        <v>41</v>
      </c>
      <c r="BM84" s="559">
        <v>3</v>
      </c>
      <c r="BN84" s="570" t="s">
        <v>1619</v>
      </c>
      <c r="BO84" s="571" t="s">
        <v>1620</v>
      </c>
      <c r="BP84" s="571" t="s">
        <v>1621</v>
      </c>
      <c r="BQ84" s="571" t="s">
        <v>1622</v>
      </c>
      <c r="BR84" s="572" t="s">
        <v>1623</v>
      </c>
      <c r="BS84" s="565" t="s">
        <v>1624</v>
      </c>
      <c r="BX84" s="61"/>
      <c r="BY84" s="61"/>
      <c r="BZ84" s="61"/>
      <c r="CA84" s="61"/>
      <c r="CB84" s="61"/>
      <c r="CC84" s="557"/>
      <c r="CD84" s="61"/>
      <c r="CE84" s="61"/>
      <c r="CF84" s="61"/>
      <c r="CG84" s="61"/>
      <c r="CH84" s="61"/>
      <c r="CI84" s="60"/>
      <c r="CJ84" s="61"/>
      <c r="CK84" s="61"/>
      <c r="CL84" s="61"/>
      <c r="CM84" s="61"/>
      <c r="CN84" s="61"/>
      <c r="CO84" s="60"/>
      <c r="CP84" s="61"/>
      <c r="CQ84" s="61"/>
      <c r="CR84" s="61"/>
      <c r="CS84" s="61"/>
      <c r="CT84" s="61"/>
      <c r="CU84" s="60"/>
      <c r="CV84" s="61"/>
      <c r="CW84" s="61"/>
      <c r="CX84" s="61"/>
      <c r="CY84" s="61"/>
      <c r="CZ84" s="61"/>
      <c r="DA84" s="60"/>
      <c r="DB84" s="61"/>
      <c r="DC84" s="61"/>
      <c r="DD84" s="61"/>
      <c r="DE84" s="61"/>
      <c r="DF84" s="61"/>
      <c r="DG84" s="60"/>
      <c r="DH84" s="61"/>
      <c r="DI84" s="61"/>
      <c r="DJ84" s="61"/>
      <c r="DK84" s="61"/>
      <c r="DL84" s="61"/>
      <c r="DM84" s="60"/>
      <c r="DN84" s="61"/>
      <c r="DO84" s="61"/>
      <c r="DP84" s="61"/>
      <c r="DQ84" s="61"/>
      <c r="DR84" s="61"/>
      <c r="DS84" s="60"/>
    </row>
    <row r="85" spans="2:123" ht="14.25" customHeight="1" x14ac:dyDescent="0.3">
      <c r="B85" s="567">
        <f t="shared" si="22"/>
        <v>74</v>
      </c>
      <c r="C85" s="573" t="s">
        <v>423</v>
      </c>
      <c r="D85" s="569"/>
      <c r="E85" s="309" t="s">
        <v>41</v>
      </c>
      <c r="F85" s="559">
        <v>3</v>
      </c>
      <c r="G85" s="442">
        <v>0</v>
      </c>
      <c r="H85" s="430">
        <v>0</v>
      </c>
      <c r="I85" s="430">
        <v>0</v>
      </c>
      <c r="J85" s="430">
        <v>0</v>
      </c>
      <c r="K85" s="560">
        <v>0</v>
      </c>
      <c r="L85" s="561">
        <f t="shared" si="13"/>
        <v>0</v>
      </c>
      <c r="M85" s="442">
        <v>0</v>
      </c>
      <c r="N85" s="430">
        <v>0</v>
      </c>
      <c r="O85" s="430">
        <v>0</v>
      </c>
      <c r="P85" s="430">
        <v>0</v>
      </c>
      <c r="Q85" s="560">
        <v>0</v>
      </c>
      <c r="R85" s="561">
        <f t="shared" si="14"/>
        <v>0</v>
      </c>
      <c r="S85" s="442">
        <v>0</v>
      </c>
      <c r="T85" s="430">
        <v>0</v>
      </c>
      <c r="U85" s="430">
        <v>0</v>
      </c>
      <c r="V85" s="430">
        <v>0</v>
      </c>
      <c r="W85" s="560">
        <v>0</v>
      </c>
      <c r="X85" s="561">
        <f t="shared" si="15"/>
        <v>0</v>
      </c>
      <c r="Y85" s="442">
        <v>0</v>
      </c>
      <c r="Z85" s="430">
        <v>0</v>
      </c>
      <c r="AA85" s="430">
        <v>0</v>
      </c>
      <c r="AB85" s="430">
        <v>0</v>
      </c>
      <c r="AC85" s="560">
        <v>0</v>
      </c>
      <c r="AD85" s="561">
        <f t="shared" si="16"/>
        <v>0</v>
      </c>
      <c r="AE85" s="442">
        <v>0</v>
      </c>
      <c r="AF85" s="430">
        <v>0</v>
      </c>
      <c r="AG85" s="430">
        <v>0</v>
      </c>
      <c r="AH85" s="430">
        <v>0</v>
      </c>
      <c r="AI85" s="560">
        <v>0</v>
      </c>
      <c r="AJ85" s="561">
        <f t="shared" si="17"/>
        <v>0</v>
      </c>
      <c r="AK85" s="442">
        <v>0</v>
      </c>
      <c r="AL85" s="430">
        <v>0</v>
      </c>
      <c r="AM85" s="430">
        <v>0</v>
      </c>
      <c r="AN85" s="430">
        <v>0</v>
      </c>
      <c r="AO85" s="560">
        <v>0</v>
      </c>
      <c r="AP85" s="561">
        <f t="shared" si="18"/>
        <v>0</v>
      </c>
      <c r="AQ85" s="442">
        <v>0</v>
      </c>
      <c r="AR85" s="430">
        <v>0</v>
      </c>
      <c r="AS85" s="430">
        <v>0</v>
      </c>
      <c r="AT85" s="430">
        <v>0</v>
      </c>
      <c r="AU85" s="560">
        <v>0</v>
      </c>
      <c r="AV85" s="561">
        <f t="shared" si="19"/>
        <v>0</v>
      </c>
      <c r="AW85" s="442">
        <v>0</v>
      </c>
      <c r="AX85" s="430">
        <v>0</v>
      </c>
      <c r="AY85" s="430">
        <v>0</v>
      </c>
      <c r="AZ85" s="430">
        <v>0</v>
      </c>
      <c r="BA85" s="560">
        <v>0</v>
      </c>
      <c r="BB85" s="561">
        <f t="shared" si="20"/>
        <v>0</v>
      </c>
      <c r="BC85" s="403"/>
      <c r="BD85" s="91"/>
      <c r="BE85" s="409"/>
      <c r="BF85" s="71"/>
      <c r="BG85" s="43">
        <f t="shared" si="21"/>
        <v>0</v>
      </c>
      <c r="BH85" s="547"/>
      <c r="BJ85" s="567">
        <f t="shared" si="23"/>
        <v>74</v>
      </c>
      <c r="BK85" s="573" t="s">
        <v>423</v>
      </c>
      <c r="BL85" s="309" t="s">
        <v>41</v>
      </c>
      <c r="BM85" s="559">
        <v>3</v>
      </c>
      <c r="BN85" s="570" t="s">
        <v>1625</v>
      </c>
      <c r="BO85" s="571" t="s">
        <v>1626</v>
      </c>
      <c r="BP85" s="571" t="s">
        <v>1627</v>
      </c>
      <c r="BQ85" s="571" t="s">
        <v>1628</v>
      </c>
      <c r="BR85" s="572" t="s">
        <v>1629</v>
      </c>
      <c r="BS85" s="565" t="s">
        <v>1630</v>
      </c>
      <c r="BX85" s="61"/>
      <c r="BY85" s="61"/>
      <c r="BZ85" s="61"/>
      <c r="CA85" s="61"/>
      <c r="CB85" s="61"/>
      <c r="CC85" s="557"/>
      <c r="CD85" s="61"/>
      <c r="CE85" s="61"/>
      <c r="CF85" s="61"/>
      <c r="CG85" s="61"/>
      <c r="CH85" s="61"/>
      <c r="CI85" s="60"/>
      <c r="CJ85" s="61"/>
      <c r="CK85" s="61"/>
      <c r="CL85" s="61"/>
      <c r="CM85" s="61"/>
      <c r="CN85" s="61"/>
      <c r="CO85" s="60"/>
      <c r="CP85" s="61"/>
      <c r="CQ85" s="61"/>
      <c r="CR85" s="61"/>
      <c r="CS85" s="61"/>
      <c r="CT85" s="61"/>
      <c r="CU85" s="60"/>
      <c r="CV85" s="61"/>
      <c r="CW85" s="61"/>
      <c r="CX85" s="61"/>
      <c r="CY85" s="61"/>
      <c r="CZ85" s="61"/>
      <c r="DA85" s="60"/>
      <c r="DB85" s="61"/>
      <c r="DC85" s="61"/>
      <c r="DD85" s="61"/>
      <c r="DE85" s="61"/>
      <c r="DF85" s="61"/>
      <c r="DG85" s="60"/>
      <c r="DH85" s="61"/>
      <c r="DI85" s="61"/>
      <c r="DJ85" s="61"/>
      <c r="DK85" s="61"/>
      <c r="DL85" s="61"/>
      <c r="DM85" s="60"/>
      <c r="DN85" s="61"/>
      <c r="DO85" s="61"/>
      <c r="DP85" s="61"/>
      <c r="DQ85" s="61"/>
      <c r="DR85" s="61"/>
      <c r="DS85" s="60"/>
    </row>
    <row r="86" spans="2:123" ht="14.25" customHeight="1" x14ac:dyDescent="0.3">
      <c r="B86" s="567">
        <f t="shared" si="22"/>
        <v>75</v>
      </c>
      <c r="C86" s="568" t="s">
        <v>429</v>
      </c>
      <c r="D86" s="569"/>
      <c r="E86" s="309" t="s">
        <v>41</v>
      </c>
      <c r="F86" s="559">
        <v>3</v>
      </c>
      <c r="G86" s="442">
        <v>0</v>
      </c>
      <c r="H86" s="430">
        <v>0</v>
      </c>
      <c r="I86" s="430">
        <v>0</v>
      </c>
      <c r="J86" s="430">
        <v>0</v>
      </c>
      <c r="K86" s="560">
        <v>0</v>
      </c>
      <c r="L86" s="561">
        <f t="shared" si="13"/>
        <v>0</v>
      </c>
      <c r="M86" s="442">
        <v>0</v>
      </c>
      <c r="N86" s="430">
        <v>1E-3</v>
      </c>
      <c r="O86" s="430">
        <v>0</v>
      </c>
      <c r="P86" s="430">
        <v>0</v>
      </c>
      <c r="Q86" s="560">
        <v>0</v>
      </c>
      <c r="R86" s="561">
        <f t="shared" si="14"/>
        <v>1E-3</v>
      </c>
      <c r="S86" s="442">
        <v>0</v>
      </c>
      <c r="T86" s="430">
        <v>2E-3</v>
      </c>
      <c r="U86" s="430">
        <v>0</v>
      </c>
      <c r="V86" s="430">
        <v>0</v>
      </c>
      <c r="W86" s="560">
        <v>0</v>
      </c>
      <c r="X86" s="561">
        <f t="shared" si="15"/>
        <v>2E-3</v>
      </c>
      <c r="Y86" s="442">
        <v>0</v>
      </c>
      <c r="Z86" s="430">
        <v>1.9314227269027319E-3</v>
      </c>
      <c r="AA86" s="430">
        <v>0</v>
      </c>
      <c r="AB86" s="430">
        <v>0</v>
      </c>
      <c r="AC86" s="560">
        <v>0</v>
      </c>
      <c r="AD86" s="561">
        <f t="shared" si="16"/>
        <v>1.9314227269027319E-3</v>
      </c>
      <c r="AE86" s="442">
        <v>0</v>
      </c>
      <c r="AF86" s="430">
        <v>1.9314227269027319E-3</v>
      </c>
      <c r="AG86" s="430">
        <v>0</v>
      </c>
      <c r="AH86" s="430">
        <v>0</v>
      </c>
      <c r="AI86" s="560">
        <v>0</v>
      </c>
      <c r="AJ86" s="561">
        <f t="shared" si="17"/>
        <v>1.9314227269027319E-3</v>
      </c>
      <c r="AK86" s="442">
        <v>0</v>
      </c>
      <c r="AL86" s="430">
        <v>1.9314227269027319E-3</v>
      </c>
      <c r="AM86" s="430">
        <v>0</v>
      </c>
      <c r="AN86" s="430">
        <v>0</v>
      </c>
      <c r="AO86" s="560">
        <v>0</v>
      </c>
      <c r="AP86" s="561">
        <f t="shared" si="18"/>
        <v>1.9314227269027319E-3</v>
      </c>
      <c r="AQ86" s="442">
        <v>0</v>
      </c>
      <c r="AR86" s="430">
        <v>1.9314227269027319E-3</v>
      </c>
      <c r="AS86" s="430">
        <v>0</v>
      </c>
      <c r="AT86" s="430">
        <v>0</v>
      </c>
      <c r="AU86" s="560">
        <v>0</v>
      </c>
      <c r="AV86" s="561">
        <f t="shared" si="19"/>
        <v>1.9314227269027319E-3</v>
      </c>
      <c r="AW86" s="442">
        <v>0</v>
      </c>
      <c r="AX86" s="430">
        <v>1.9314227269027319E-3</v>
      </c>
      <c r="AY86" s="430">
        <v>0</v>
      </c>
      <c r="AZ86" s="430">
        <v>0</v>
      </c>
      <c r="BA86" s="560">
        <v>0</v>
      </c>
      <c r="BB86" s="561">
        <f t="shared" si="20"/>
        <v>1.9314227269027319E-3</v>
      </c>
      <c r="BC86" s="403"/>
      <c r="BD86" s="91"/>
      <c r="BE86" s="409"/>
      <c r="BF86" s="71"/>
      <c r="BG86" s="43">
        <f t="shared" si="21"/>
        <v>0</v>
      </c>
      <c r="BH86" s="547"/>
      <c r="BJ86" s="567">
        <f t="shared" si="23"/>
        <v>75</v>
      </c>
      <c r="BK86" s="568" t="s">
        <v>429</v>
      </c>
      <c r="BL86" s="309" t="s">
        <v>41</v>
      </c>
      <c r="BM86" s="559">
        <v>3</v>
      </c>
      <c r="BN86" s="570" t="s">
        <v>1631</v>
      </c>
      <c r="BO86" s="571" t="s">
        <v>1632</v>
      </c>
      <c r="BP86" s="571" t="s">
        <v>1633</v>
      </c>
      <c r="BQ86" s="571" t="s">
        <v>1634</v>
      </c>
      <c r="BR86" s="572" t="s">
        <v>1635</v>
      </c>
      <c r="BS86" s="565" t="s">
        <v>1636</v>
      </c>
      <c r="BX86" s="61"/>
      <c r="BY86" s="61"/>
      <c r="BZ86" s="61"/>
      <c r="CA86" s="61"/>
      <c r="CB86" s="61"/>
      <c r="CC86" s="557"/>
      <c r="CD86" s="61"/>
      <c r="CE86" s="61"/>
      <c r="CF86" s="61"/>
      <c r="CG86" s="61"/>
      <c r="CH86" s="61"/>
      <c r="CI86" s="60"/>
      <c r="CJ86" s="61"/>
      <c r="CK86" s="61"/>
      <c r="CL86" s="61"/>
      <c r="CM86" s="61"/>
      <c r="CN86" s="61"/>
      <c r="CO86" s="60"/>
      <c r="CP86" s="61"/>
      <c r="CQ86" s="61"/>
      <c r="CR86" s="61"/>
      <c r="CS86" s="61"/>
      <c r="CT86" s="61"/>
      <c r="CU86" s="60"/>
      <c r="CV86" s="61"/>
      <c r="CW86" s="61"/>
      <c r="CX86" s="61"/>
      <c r="CY86" s="61"/>
      <c r="CZ86" s="61"/>
      <c r="DA86" s="60"/>
      <c r="DB86" s="61"/>
      <c r="DC86" s="61"/>
      <c r="DD86" s="61"/>
      <c r="DE86" s="61"/>
      <c r="DF86" s="61"/>
      <c r="DG86" s="60"/>
      <c r="DH86" s="61"/>
      <c r="DI86" s="61"/>
      <c r="DJ86" s="61"/>
      <c r="DK86" s="61"/>
      <c r="DL86" s="61"/>
      <c r="DM86" s="60"/>
      <c r="DN86" s="61"/>
      <c r="DO86" s="61"/>
      <c r="DP86" s="61"/>
      <c r="DQ86" s="61"/>
      <c r="DR86" s="61"/>
      <c r="DS86" s="60"/>
    </row>
    <row r="87" spans="2:123" ht="14.25" customHeight="1" x14ac:dyDescent="0.3">
      <c r="B87" s="567">
        <f t="shared" si="22"/>
        <v>76</v>
      </c>
      <c r="C87" s="574" t="s">
        <v>435</v>
      </c>
      <c r="D87" s="569"/>
      <c r="E87" s="309" t="s">
        <v>41</v>
      </c>
      <c r="F87" s="559">
        <v>3</v>
      </c>
      <c r="G87" s="442">
        <v>0</v>
      </c>
      <c r="H87" s="430">
        <v>0</v>
      </c>
      <c r="I87" s="430">
        <v>0</v>
      </c>
      <c r="J87" s="430">
        <v>0</v>
      </c>
      <c r="K87" s="560">
        <v>0</v>
      </c>
      <c r="L87" s="561">
        <f t="shared" si="13"/>
        <v>0</v>
      </c>
      <c r="M87" s="442">
        <v>0</v>
      </c>
      <c r="N87" s="430">
        <v>0</v>
      </c>
      <c r="O87" s="430">
        <v>0</v>
      </c>
      <c r="P87" s="430">
        <v>0</v>
      </c>
      <c r="Q87" s="560">
        <v>0</v>
      </c>
      <c r="R87" s="561">
        <f t="shared" si="14"/>
        <v>0</v>
      </c>
      <c r="S87" s="442">
        <v>0</v>
      </c>
      <c r="T87" s="430">
        <v>0</v>
      </c>
      <c r="U87" s="430">
        <v>0</v>
      </c>
      <c r="V87" s="430">
        <v>0</v>
      </c>
      <c r="W87" s="560">
        <v>0</v>
      </c>
      <c r="X87" s="561">
        <f t="shared" si="15"/>
        <v>0</v>
      </c>
      <c r="Y87" s="442">
        <v>0</v>
      </c>
      <c r="Z87" s="430">
        <v>0</v>
      </c>
      <c r="AA87" s="430">
        <v>0</v>
      </c>
      <c r="AB87" s="430">
        <v>0</v>
      </c>
      <c r="AC87" s="560">
        <v>0</v>
      </c>
      <c r="AD87" s="561">
        <f t="shared" si="16"/>
        <v>0</v>
      </c>
      <c r="AE87" s="442">
        <v>0</v>
      </c>
      <c r="AF87" s="430">
        <v>0</v>
      </c>
      <c r="AG87" s="430">
        <v>0</v>
      </c>
      <c r="AH87" s="430">
        <v>0</v>
      </c>
      <c r="AI87" s="560">
        <v>0</v>
      </c>
      <c r="AJ87" s="561">
        <f t="shared" si="17"/>
        <v>0</v>
      </c>
      <c r="AK87" s="442">
        <v>0</v>
      </c>
      <c r="AL87" s="430">
        <v>0</v>
      </c>
      <c r="AM87" s="430">
        <v>0</v>
      </c>
      <c r="AN87" s="430">
        <v>0</v>
      </c>
      <c r="AO87" s="560">
        <v>0</v>
      </c>
      <c r="AP87" s="561">
        <f t="shared" si="18"/>
        <v>0</v>
      </c>
      <c r="AQ87" s="442">
        <v>0</v>
      </c>
      <c r="AR87" s="430">
        <v>0</v>
      </c>
      <c r="AS87" s="430">
        <v>0</v>
      </c>
      <c r="AT87" s="430">
        <v>0</v>
      </c>
      <c r="AU87" s="560">
        <v>0</v>
      </c>
      <c r="AV87" s="561">
        <f t="shared" si="19"/>
        <v>0</v>
      </c>
      <c r="AW87" s="442">
        <v>0</v>
      </c>
      <c r="AX87" s="430">
        <v>0</v>
      </c>
      <c r="AY87" s="430">
        <v>0</v>
      </c>
      <c r="AZ87" s="430">
        <v>0</v>
      </c>
      <c r="BA87" s="560">
        <v>0</v>
      </c>
      <c r="BB87" s="561">
        <f t="shared" si="20"/>
        <v>0</v>
      </c>
      <c r="BC87" s="403"/>
      <c r="BD87" s="91"/>
      <c r="BE87" s="409"/>
      <c r="BF87" s="71"/>
      <c r="BG87" s="43">
        <f t="shared" si="21"/>
        <v>0</v>
      </c>
      <c r="BH87" s="547"/>
      <c r="BJ87" s="567">
        <f t="shared" si="23"/>
        <v>76</v>
      </c>
      <c r="BK87" s="574" t="s">
        <v>435</v>
      </c>
      <c r="BL87" s="309" t="s">
        <v>41</v>
      </c>
      <c r="BM87" s="559">
        <v>3</v>
      </c>
      <c r="BN87" s="562" t="s">
        <v>1637</v>
      </c>
      <c r="BO87" s="563" t="s">
        <v>1638</v>
      </c>
      <c r="BP87" s="563" t="s">
        <v>1639</v>
      </c>
      <c r="BQ87" s="563" t="s">
        <v>1640</v>
      </c>
      <c r="BR87" s="564" t="s">
        <v>1641</v>
      </c>
      <c r="BS87" s="565" t="s">
        <v>1642</v>
      </c>
      <c r="BX87" s="61"/>
      <c r="BY87" s="61"/>
      <c r="BZ87" s="61"/>
      <c r="CA87" s="61"/>
      <c r="CB87" s="61"/>
      <c r="CC87" s="557"/>
      <c r="CD87" s="61"/>
      <c r="CE87" s="61"/>
      <c r="CF87" s="61"/>
      <c r="CG87" s="61"/>
      <c r="CH87" s="61"/>
      <c r="CI87" s="60"/>
      <c r="CJ87" s="61"/>
      <c r="CK87" s="61"/>
      <c r="CL87" s="61"/>
      <c r="CM87" s="61"/>
      <c r="CN87" s="61"/>
      <c r="CO87" s="60"/>
      <c r="CP87" s="61"/>
      <c r="CQ87" s="61"/>
      <c r="CR87" s="61"/>
      <c r="CS87" s="61"/>
      <c r="CT87" s="61"/>
      <c r="CU87" s="60"/>
      <c r="CV87" s="61"/>
      <c r="CW87" s="61"/>
      <c r="CX87" s="61"/>
      <c r="CY87" s="61"/>
      <c r="CZ87" s="61"/>
      <c r="DA87" s="60"/>
      <c r="DB87" s="61"/>
      <c r="DC87" s="61"/>
      <c r="DD87" s="61"/>
      <c r="DE87" s="61"/>
      <c r="DF87" s="61"/>
      <c r="DG87" s="60"/>
      <c r="DH87" s="61"/>
      <c r="DI87" s="61"/>
      <c r="DJ87" s="61"/>
      <c r="DK87" s="61"/>
      <c r="DL87" s="61"/>
      <c r="DM87" s="60"/>
      <c r="DN87" s="61"/>
      <c r="DO87" s="61"/>
      <c r="DP87" s="61"/>
      <c r="DQ87" s="61"/>
      <c r="DR87" s="61"/>
      <c r="DS87" s="60"/>
    </row>
    <row r="88" spans="2:123" ht="14.25" customHeight="1" x14ac:dyDescent="0.3">
      <c r="B88" s="567">
        <f t="shared" si="22"/>
        <v>77</v>
      </c>
      <c r="C88" s="573" t="s">
        <v>1319</v>
      </c>
      <c r="D88" s="569"/>
      <c r="E88" s="309" t="s">
        <v>41</v>
      </c>
      <c r="F88" s="559">
        <v>3</v>
      </c>
      <c r="G88" s="442">
        <v>7.0573999999999998E-2</v>
      </c>
      <c r="H88" s="430">
        <v>0</v>
      </c>
      <c r="I88" s="430">
        <v>0</v>
      </c>
      <c r="J88" s="430">
        <v>0</v>
      </c>
      <c r="K88" s="560">
        <v>0</v>
      </c>
      <c r="L88" s="561">
        <f t="shared" si="13"/>
        <v>7.0573999999999998E-2</v>
      </c>
      <c r="M88" s="442">
        <v>0.18613399999999999</v>
      </c>
      <c r="N88" s="430">
        <v>0</v>
      </c>
      <c r="O88" s="430">
        <v>0</v>
      </c>
      <c r="P88" s="430">
        <v>0</v>
      </c>
      <c r="Q88" s="560">
        <v>0</v>
      </c>
      <c r="R88" s="561">
        <f t="shared" si="14"/>
        <v>0.18613399999999999</v>
      </c>
      <c r="S88" s="442">
        <v>0.27945999999999999</v>
      </c>
      <c r="T88" s="430">
        <v>0</v>
      </c>
      <c r="U88" s="430">
        <v>0</v>
      </c>
      <c r="V88" s="430">
        <v>0</v>
      </c>
      <c r="W88" s="560">
        <v>0</v>
      </c>
      <c r="X88" s="561">
        <f t="shared" si="15"/>
        <v>0.27945999999999999</v>
      </c>
      <c r="Y88" s="442">
        <v>0.26987769763011865</v>
      </c>
      <c r="Z88" s="430">
        <v>0</v>
      </c>
      <c r="AA88" s="430">
        <v>0</v>
      </c>
      <c r="AB88" s="430">
        <v>0</v>
      </c>
      <c r="AC88" s="560">
        <v>0</v>
      </c>
      <c r="AD88" s="561">
        <f t="shared" si="16"/>
        <v>0.26987769763011865</v>
      </c>
      <c r="AE88" s="442">
        <v>0.26987769763011865</v>
      </c>
      <c r="AF88" s="430">
        <v>0</v>
      </c>
      <c r="AG88" s="430">
        <v>0</v>
      </c>
      <c r="AH88" s="430">
        <v>0</v>
      </c>
      <c r="AI88" s="560">
        <v>0</v>
      </c>
      <c r="AJ88" s="561">
        <f t="shared" si="17"/>
        <v>0.26987769763011865</v>
      </c>
      <c r="AK88" s="442">
        <v>0.26987769763011865</v>
      </c>
      <c r="AL88" s="430">
        <v>0</v>
      </c>
      <c r="AM88" s="430">
        <v>0</v>
      </c>
      <c r="AN88" s="430">
        <v>0</v>
      </c>
      <c r="AO88" s="560">
        <v>0</v>
      </c>
      <c r="AP88" s="561">
        <f t="shared" si="18"/>
        <v>0.26987769763011865</v>
      </c>
      <c r="AQ88" s="442">
        <v>0.26987769763011865</v>
      </c>
      <c r="AR88" s="430">
        <v>0</v>
      </c>
      <c r="AS88" s="430">
        <v>0</v>
      </c>
      <c r="AT88" s="430">
        <v>0</v>
      </c>
      <c r="AU88" s="560">
        <v>0</v>
      </c>
      <c r="AV88" s="561">
        <f t="shared" si="19"/>
        <v>0.26987769763011865</v>
      </c>
      <c r="AW88" s="442">
        <v>0.26987769763011865</v>
      </c>
      <c r="AX88" s="430">
        <v>0</v>
      </c>
      <c r="AY88" s="430">
        <v>0</v>
      </c>
      <c r="AZ88" s="430">
        <v>0</v>
      </c>
      <c r="BA88" s="560">
        <v>0</v>
      </c>
      <c r="BB88" s="561">
        <f t="shared" si="20"/>
        <v>0.26987769763011865</v>
      </c>
      <c r="BC88" s="403"/>
      <c r="BD88" s="91"/>
      <c r="BE88" s="409"/>
      <c r="BF88" s="71"/>
      <c r="BG88" s="43">
        <f t="shared" si="21"/>
        <v>0</v>
      </c>
      <c r="BH88" s="547"/>
      <c r="BJ88" s="567">
        <f t="shared" si="23"/>
        <v>77</v>
      </c>
      <c r="BK88" s="573" t="s">
        <v>1319</v>
      </c>
      <c r="BL88" s="309" t="s">
        <v>41</v>
      </c>
      <c r="BM88" s="559">
        <v>3</v>
      </c>
      <c r="BN88" s="570" t="s">
        <v>1643</v>
      </c>
      <c r="BO88" s="571" t="s">
        <v>1644</v>
      </c>
      <c r="BP88" s="571" t="s">
        <v>1645</v>
      </c>
      <c r="BQ88" s="571" t="s">
        <v>1646</v>
      </c>
      <c r="BR88" s="572" t="s">
        <v>1647</v>
      </c>
      <c r="BS88" s="565" t="s">
        <v>1648</v>
      </c>
      <c r="BX88" s="61"/>
      <c r="BY88" s="61"/>
      <c r="BZ88" s="61"/>
      <c r="CA88" s="61"/>
      <c r="CB88" s="61"/>
      <c r="CC88" s="557"/>
      <c r="CD88" s="61"/>
      <c r="CE88" s="61"/>
      <c r="CF88" s="61"/>
      <c r="CG88" s="61"/>
      <c r="CH88" s="61"/>
      <c r="CI88" s="60"/>
      <c r="CJ88" s="61"/>
      <c r="CK88" s="61"/>
      <c r="CL88" s="61"/>
      <c r="CM88" s="61"/>
      <c r="CN88" s="61"/>
      <c r="CO88" s="60"/>
      <c r="CP88" s="61"/>
      <c r="CQ88" s="61"/>
      <c r="CR88" s="61"/>
      <c r="CS88" s="61"/>
      <c r="CT88" s="61"/>
      <c r="CU88" s="60"/>
      <c r="CV88" s="61"/>
      <c r="CW88" s="61"/>
      <c r="CX88" s="61"/>
      <c r="CY88" s="61"/>
      <c r="CZ88" s="61"/>
      <c r="DA88" s="60"/>
      <c r="DB88" s="61"/>
      <c r="DC88" s="61"/>
      <c r="DD88" s="61"/>
      <c r="DE88" s="61"/>
      <c r="DF88" s="61"/>
      <c r="DG88" s="60"/>
      <c r="DH88" s="61"/>
      <c r="DI88" s="61"/>
      <c r="DJ88" s="61"/>
      <c r="DK88" s="61"/>
      <c r="DL88" s="61"/>
      <c r="DM88" s="60"/>
      <c r="DN88" s="61"/>
      <c r="DO88" s="61"/>
      <c r="DP88" s="61"/>
      <c r="DQ88" s="61"/>
      <c r="DR88" s="61"/>
      <c r="DS88" s="60"/>
    </row>
    <row r="89" spans="2:123" ht="14.25" customHeight="1" x14ac:dyDescent="0.3">
      <c r="B89" s="567">
        <f t="shared" si="22"/>
        <v>78</v>
      </c>
      <c r="C89" s="573" t="s">
        <v>1326</v>
      </c>
      <c r="D89" s="569"/>
      <c r="E89" s="309" t="s">
        <v>41</v>
      </c>
      <c r="F89" s="559">
        <v>3</v>
      </c>
      <c r="G89" s="442">
        <v>0</v>
      </c>
      <c r="H89" s="430">
        <v>0</v>
      </c>
      <c r="I89" s="430">
        <v>0</v>
      </c>
      <c r="J89" s="430">
        <v>0</v>
      </c>
      <c r="K89" s="560">
        <v>0</v>
      </c>
      <c r="L89" s="561">
        <f>SUM(G89:K89)</f>
        <v>0</v>
      </c>
      <c r="M89" s="442">
        <v>0</v>
      </c>
      <c r="N89" s="430">
        <v>0</v>
      </c>
      <c r="O89" s="430">
        <v>0</v>
      </c>
      <c r="P89" s="430">
        <v>0</v>
      </c>
      <c r="Q89" s="560">
        <v>0</v>
      </c>
      <c r="R89" s="561">
        <f>SUM(M89:Q89)</f>
        <v>0</v>
      </c>
      <c r="S89" s="442">
        <v>0</v>
      </c>
      <c r="T89" s="430">
        <v>0</v>
      </c>
      <c r="U89" s="430">
        <v>0</v>
      </c>
      <c r="V89" s="430">
        <v>0</v>
      </c>
      <c r="W89" s="560">
        <v>0</v>
      </c>
      <c r="X89" s="561">
        <f>SUM(S89:W89)</f>
        <v>0</v>
      </c>
      <c r="Y89" s="442">
        <v>0</v>
      </c>
      <c r="Z89" s="430">
        <v>0</v>
      </c>
      <c r="AA89" s="430">
        <v>0</v>
      </c>
      <c r="AB89" s="430">
        <v>0</v>
      </c>
      <c r="AC89" s="560">
        <v>0</v>
      </c>
      <c r="AD89" s="561">
        <f>SUM(Y89:AC89)</f>
        <v>0</v>
      </c>
      <c r="AE89" s="442">
        <v>0</v>
      </c>
      <c r="AF89" s="430">
        <v>0</v>
      </c>
      <c r="AG89" s="430">
        <v>0</v>
      </c>
      <c r="AH89" s="430">
        <v>0</v>
      </c>
      <c r="AI89" s="560">
        <v>0</v>
      </c>
      <c r="AJ89" s="561">
        <f>SUM(AE89:AI89)</f>
        <v>0</v>
      </c>
      <c r="AK89" s="442">
        <v>0</v>
      </c>
      <c r="AL89" s="430">
        <v>0</v>
      </c>
      <c r="AM89" s="430">
        <v>0</v>
      </c>
      <c r="AN89" s="430">
        <v>0</v>
      </c>
      <c r="AO89" s="560">
        <v>0</v>
      </c>
      <c r="AP89" s="561">
        <f>SUM(AK89:AO89)</f>
        <v>0</v>
      </c>
      <c r="AQ89" s="442">
        <v>0</v>
      </c>
      <c r="AR89" s="430">
        <v>0</v>
      </c>
      <c r="AS89" s="430">
        <v>0</v>
      </c>
      <c r="AT89" s="430">
        <v>0</v>
      </c>
      <c r="AU89" s="560">
        <v>0</v>
      </c>
      <c r="AV89" s="561">
        <f>SUM(AQ89:AU89)</f>
        <v>0</v>
      </c>
      <c r="AW89" s="442">
        <v>0</v>
      </c>
      <c r="AX89" s="430">
        <v>0</v>
      </c>
      <c r="AY89" s="430">
        <v>0</v>
      </c>
      <c r="AZ89" s="430">
        <v>0</v>
      </c>
      <c r="BA89" s="560">
        <v>0</v>
      </c>
      <c r="BB89" s="561">
        <f>SUM(AW89:BA89)</f>
        <v>0</v>
      </c>
      <c r="BC89" s="403"/>
      <c r="BD89" s="91"/>
      <c r="BE89" s="409"/>
      <c r="BF89" s="71"/>
      <c r="BG89" s="43">
        <f t="shared" si="21"/>
        <v>0</v>
      </c>
      <c r="BH89" s="547"/>
      <c r="BJ89" s="567">
        <f t="shared" si="23"/>
        <v>78</v>
      </c>
      <c r="BK89" s="573" t="s">
        <v>1326</v>
      </c>
      <c r="BL89" s="309" t="s">
        <v>41</v>
      </c>
      <c r="BM89" s="559">
        <v>3</v>
      </c>
      <c r="BN89" s="570" t="s">
        <v>1649</v>
      </c>
      <c r="BO89" s="571" t="s">
        <v>1650</v>
      </c>
      <c r="BP89" s="571" t="s">
        <v>1651</v>
      </c>
      <c r="BQ89" s="571" t="s">
        <v>1652</v>
      </c>
      <c r="BR89" s="572" t="s">
        <v>1653</v>
      </c>
      <c r="BS89" s="565" t="s">
        <v>1654</v>
      </c>
      <c r="BX89" s="61"/>
      <c r="BY89" s="61"/>
      <c r="BZ89" s="61"/>
      <c r="CA89" s="61"/>
      <c r="CB89" s="61"/>
      <c r="CC89" s="557"/>
      <c r="CD89" s="61"/>
      <c r="CE89" s="61"/>
      <c r="CF89" s="61"/>
      <c r="CG89" s="61"/>
      <c r="CH89" s="61"/>
      <c r="CI89" s="60"/>
      <c r="CJ89" s="61"/>
      <c r="CK89" s="61"/>
      <c r="CL89" s="61"/>
      <c r="CM89" s="61"/>
      <c r="CN89" s="61"/>
      <c r="CO89" s="60"/>
      <c r="CP89" s="61"/>
      <c r="CQ89" s="61"/>
      <c r="CR89" s="61"/>
      <c r="CS89" s="61"/>
      <c r="CT89" s="61"/>
      <c r="CU89" s="60"/>
      <c r="CV89" s="61"/>
      <c r="CW89" s="61"/>
      <c r="CX89" s="61"/>
      <c r="CY89" s="61"/>
      <c r="CZ89" s="61"/>
      <c r="DA89" s="60"/>
      <c r="DB89" s="61"/>
      <c r="DC89" s="61"/>
      <c r="DD89" s="61"/>
      <c r="DE89" s="61"/>
      <c r="DF89" s="61"/>
      <c r="DG89" s="60"/>
      <c r="DH89" s="61"/>
      <c r="DI89" s="61"/>
      <c r="DJ89" s="61"/>
      <c r="DK89" s="61"/>
      <c r="DL89" s="61"/>
      <c r="DM89" s="60"/>
      <c r="DN89" s="61"/>
      <c r="DO89" s="61"/>
      <c r="DP89" s="61"/>
      <c r="DQ89" s="61"/>
      <c r="DR89" s="61"/>
      <c r="DS89" s="60"/>
    </row>
    <row r="90" spans="2:123" ht="14.25" customHeight="1" x14ac:dyDescent="0.3">
      <c r="B90" s="567">
        <f t="shared" si="22"/>
        <v>79</v>
      </c>
      <c r="C90" s="494" t="s">
        <v>1333</v>
      </c>
      <c r="D90" s="569"/>
      <c r="E90" s="309" t="s">
        <v>41</v>
      </c>
      <c r="F90" s="559">
        <v>3</v>
      </c>
      <c r="G90" s="442">
        <v>0</v>
      </c>
      <c r="H90" s="430">
        <v>0</v>
      </c>
      <c r="I90" s="430">
        <v>0</v>
      </c>
      <c r="J90" s="430">
        <v>0</v>
      </c>
      <c r="K90" s="560">
        <v>0</v>
      </c>
      <c r="L90" s="561">
        <f t="shared" si="13"/>
        <v>0</v>
      </c>
      <c r="M90" s="442">
        <v>0</v>
      </c>
      <c r="N90" s="430">
        <v>0</v>
      </c>
      <c r="O90" s="430">
        <v>0</v>
      </c>
      <c r="P90" s="430">
        <v>0</v>
      </c>
      <c r="Q90" s="560">
        <v>0</v>
      </c>
      <c r="R90" s="561">
        <f t="shared" si="14"/>
        <v>0</v>
      </c>
      <c r="S90" s="442">
        <v>0</v>
      </c>
      <c r="T90" s="430">
        <v>0</v>
      </c>
      <c r="U90" s="430">
        <v>0</v>
      </c>
      <c r="V90" s="430">
        <v>0</v>
      </c>
      <c r="W90" s="560">
        <v>0</v>
      </c>
      <c r="X90" s="561">
        <f t="shared" si="15"/>
        <v>0</v>
      </c>
      <c r="Y90" s="442">
        <v>0</v>
      </c>
      <c r="Z90" s="430">
        <v>0</v>
      </c>
      <c r="AA90" s="430">
        <v>0</v>
      </c>
      <c r="AB90" s="430">
        <v>0</v>
      </c>
      <c r="AC90" s="560">
        <v>0</v>
      </c>
      <c r="AD90" s="561">
        <f t="shared" si="16"/>
        <v>0</v>
      </c>
      <c r="AE90" s="442">
        <v>0</v>
      </c>
      <c r="AF90" s="430">
        <v>0</v>
      </c>
      <c r="AG90" s="430">
        <v>0</v>
      </c>
      <c r="AH90" s="430">
        <v>0</v>
      </c>
      <c r="AI90" s="560">
        <v>0</v>
      </c>
      <c r="AJ90" s="561">
        <f t="shared" si="17"/>
        <v>0</v>
      </c>
      <c r="AK90" s="442">
        <v>0</v>
      </c>
      <c r="AL90" s="430">
        <v>0</v>
      </c>
      <c r="AM90" s="430">
        <v>0</v>
      </c>
      <c r="AN90" s="430">
        <v>0</v>
      </c>
      <c r="AO90" s="560">
        <v>0</v>
      </c>
      <c r="AP90" s="561">
        <f t="shared" si="18"/>
        <v>0</v>
      </c>
      <c r="AQ90" s="442">
        <v>0</v>
      </c>
      <c r="AR90" s="430">
        <v>0</v>
      </c>
      <c r="AS90" s="430">
        <v>0</v>
      </c>
      <c r="AT90" s="430">
        <v>0</v>
      </c>
      <c r="AU90" s="560">
        <v>0</v>
      </c>
      <c r="AV90" s="561">
        <f t="shared" si="19"/>
        <v>0</v>
      </c>
      <c r="AW90" s="442">
        <v>0</v>
      </c>
      <c r="AX90" s="430">
        <v>0</v>
      </c>
      <c r="AY90" s="430">
        <v>0</v>
      </c>
      <c r="AZ90" s="430">
        <v>0</v>
      </c>
      <c r="BA90" s="560">
        <v>0</v>
      </c>
      <c r="BB90" s="561">
        <f t="shared" si="20"/>
        <v>0</v>
      </c>
      <c r="BC90" s="403"/>
      <c r="BD90" s="91"/>
      <c r="BE90" s="409" t="s">
        <v>484</v>
      </c>
      <c r="BF90" s="71"/>
      <c r="BG90" s="43">
        <f>(IF(SUM(BX90:DR90)=0,IF(BV90=1,$BV$5,0),$BX$5))</f>
        <v>0</v>
      </c>
      <c r="BH90" s="547"/>
      <c r="BJ90" s="567">
        <f t="shared" si="23"/>
        <v>79</v>
      </c>
      <c r="BK90" s="576" t="s">
        <v>1655</v>
      </c>
      <c r="BL90" s="309" t="s">
        <v>41</v>
      </c>
      <c r="BM90" s="559">
        <v>3</v>
      </c>
      <c r="BN90" s="570" t="s">
        <v>1656</v>
      </c>
      <c r="BO90" s="571" t="s">
        <v>1657</v>
      </c>
      <c r="BP90" s="571" t="s">
        <v>1658</v>
      </c>
      <c r="BQ90" s="571" t="s">
        <v>1659</v>
      </c>
      <c r="BR90" s="572" t="s">
        <v>1660</v>
      </c>
      <c r="BS90" s="565" t="s">
        <v>1661</v>
      </c>
      <c r="BV90" s="577">
        <f t="shared" ref="BV90:BV104" si="24" xml:space="preserve"> IF( AND( OR( C90 = DS90, C90=""), SUM(G90:BB90) &lt;&gt; 0), 1, 0 )</f>
        <v>0</v>
      </c>
      <c r="BX90" s="61"/>
      <c r="BY90" s="61"/>
      <c r="BZ90" s="61"/>
      <c r="CA90" s="61"/>
      <c r="CB90" s="61"/>
      <c r="CD90" s="61"/>
      <c r="CE90" s="61"/>
      <c r="CF90" s="61"/>
      <c r="CG90" s="61"/>
      <c r="CH90" s="61"/>
      <c r="CJ90" s="61"/>
      <c r="CK90" s="61"/>
      <c r="CL90" s="61"/>
      <c r="CM90" s="61"/>
      <c r="CN90" s="61"/>
      <c r="CP90" s="61"/>
      <c r="CQ90" s="61"/>
      <c r="CR90" s="61"/>
      <c r="CS90" s="61"/>
      <c r="CT90" s="61"/>
      <c r="CV90" s="61"/>
      <c r="CW90" s="61"/>
      <c r="CX90" s="61"/>
      <c r="CY90" s="61"/>
      <c r="CZ90" s="61"/>
      <c r="DB90" s="61"/>
      <c r="DC90" s="61"/>
      <c r="DD90" s="61"/>
      <c r="DE90" s="61"/>
      <c r="DF90" s="61"/>
      <c r="DH90" s="61"/>
      <c r="DI90" s="61"/>
      <c r="DJ90" s="61"/>
      <c r="DK90" s="61"/>
      <c r="DL90" s="61"/>
      <c r="DN90" s="61"/>
      <c r="DO90" s="61"/>
      <c r="DP90" s="61"/>
      <c r="DQ90" s="61"/>
      <c r="DR90" s="61"/>
      <c r="DS90" s="8" t="s">
        <v>1662</v>
      </c>
    </row>
    <row r="91" spans="2:123" ht="14.25" customHeight="1" x14ac:dyDescent="0.3">
      <c r="B91" s="567">
        <f t="shared" si="22"/>
        <v>80</v>
      </c>
      <c r="C91" s="494" t="s">
        <v>1342</v>
      </c>
      <c r="D91" s="569"/>
      <c r="E91" s="309" t="s">
        <v>41</v>
      </c>
      <c r="F91" s="559">
        <v>3</v>
      </c>
      <c r="G91" s="442">
        <v>0</v>
      </c>
      <c r="H91" s="430">
        <v>0</v>
      </c>
      <c r="I91" s="430">
        <v>0</v>
      </c>
      <c r="J91" s="430">
        <v>0</v>
      </c>
      <c r="K91" s="560">
        <v>0</v>
      </c>
      <c r="L91" s="561">
        <f t="shared" si="13"/>
        <v>0</v>
      </c>
      <c r="M91" s="442">
        <v>0</v>
      </c>
      <c r="N91" s="430">
        <v>0</v>
      </c>
      <c r="O91" s="430">
        <v>0</v>
      </c>
      <c r="P91" s="430">
        <v>0</v>
      </c>
      <c r="Q91" s="560">
        <v>0</v>
      </c>
      <c r="R91" s="561">
        <f t="shared" si="14"/>
        <v>0</v>
      </c>
      <c r="S91" s="442">
        <v>0</v>
      </c>
      <c r="T91" s="430">
        <v>0</v>
      </c>
      <c r="U91" s="430">
        <v>0</v>
      </c>
      <c r="V91" s="430">
        <v>0</v>
      </c>
      <c r="W91" s="560">
        <v>0</v>
      </c>
      <c r="X91" s="561">
        <f t="shared" si="15"/>
        <v>0</v>
      </c>
      <c r="Y91" s="442">
        <v>0</v>
      </c>
      <c r="Z91" s="430">
        <v>0</v>
      </c>
      <c r="AA91" s="430">
        <v>0</v>
      </c>
      <c r="AB91" s="430">
        <v>0</v>
      </c>
      <c r="AC91" s="560">
        <v>0</v>
      </c>
      <c r="AD91" s="561">
        <f t="shared" si="16"/>
        <v>0</v>
      </c>
      <c r="AE91" s="442">
        <v>0</v>
      </c>
      <c r="AF91" s="430">
        <v>0</v>
      </c>
      <c r="AG91" s="430">
        <v>0</v>
      </c>
      <c r="AH91" s="430">
        <v>0</v>
      </c>
      <c r="AI91" s="560">
        <v>0</v>
      </c>
      <c r="AJ91" s="561">
        <f t="shared" si="17"/>
        <v>0</v>
      </c>
      <c r="AK91" s="442">
        <v>0</v>
      </c>
      <c r="AL91" s="430">
        <v>0</v>
      </c>
      <c r="AM91" s="430">
        <v>0</v>
      </c>
      <c r="AN91" s="430">
        <v>0</v>
      </c>
      <c r="AO91" s="560">
        <v>0</v>
      </c>
      <c r="AP91" s="561">
        <f t="shared" si="18"/>
        <v>0</v>
      </c>
      <c r="AQ91" s="442">
        <v>0</v>
      </c>
      <c r="AR91" s="430">
        <v>0</v>
      </c>
      <c r="AS91" s="430">
        <v>0</v>
      </c>
      <c r="AT91" s="430">
        <v>0</v>
      </c>
      <c r="AU91" s="560">
        <v>0</v>
      </c>
      <c r="AV91" s="561">
        <f t="shared" si="19"/>
        <v>0</v>
      </c>
      <c r="AW91" s="442">
        <v>0</v>
      </c>
      <c r="AX91" s="430">
        <v>0</v>
      </c>
      <c r="AY91" s="430">
        <v>0</v>
      </c>
      <c r="AZ91" s="430">
        <v>0</v>
      </c>
      <c r="BA91" s="560">
        <v>0</v>
      </c>
      <c r="BB91" s="561">
        <f t="shared" si="20"/>
        <v>0</v>
      </c>
      <c r="BC91" s="403"/>
      <c r="BD91" s="91"/>
      <c r="BE91" s="409" t="s">
        <v>484</v>
      </c>
      <c r="BF91" s="115"/>
      <c r="BG91" s="43">
        <f t="shared" ref="BG91:BG104" si="25">(IF(SUM(BX91:DR91)=0,IF(BV91=1,$BV$5,0),$BX$5))</f>
        <v>0</v>
      </c>
      <c r="BH91" s="547"/>
      <c r="BJ91" s="567">
        <f t="shared" si="23"/>
        <v>80</v>
      </c>
      <c r="BK91" s="578" t="s">
        <v>1663</v>
      </c>
      <c r="BL91" s="309" t="s">
        <v>41</v>
      </c>
      <c r="BM91" s="559">
        <v>3</v>
      </c>
      <c r="BN91" s="570" t="s">
        <v>1664</v>
      </c>
      <c r="BO91" s="571" t="s">
        <v>1665</v>
      </c>
      <c r="BP91" s="571" t="s">
        <v>1666</v>
      </c>
      <c r="BQ91" s="571" t="s">
        <v>1667</v>
      </c>
      <c r="BR91" s="572" t="s">
        <v>1668</v>
      </c>
      <c r="BS91" s="565" t="s">
        <v>1669</v>
      </c>
      <c r="BV91" s="577">
        <f t="shared" si="24"/>
        <v>0</v>
      </c>
      <c r="BX91" s="61"/>
      <c r="BY91" s="61"/>
      <c r="BZ91" s="61"/>
      <c r="CA91" s="61"/>
      <c r="CB91" s="61"/>
      <c r="CD91" s="61"/>
      <c r="CE91" s="61"/>
      <c r="CF91" s="61"/>
      <c r="CG91" s="61"/>
      <c r="CH91" s="61"/>
      <c r="CJ91" s="61"/>
      <c r="CK91" s="61"/>
      <c r="CL91" s="61"/>
      <c r="CM91" s="61"/>
      <c r="CN91" s="61"/>
      <c r="CP91" s="61"/>
      <c r="CQ91" s="61"/>
      <c r="CR91" s="61"/>
      <c r="CS91" s="61"/>
      <c r="CT91" s="61"/>
      <c r="CV91" s="61"/>
      <c r="CW91" s="61"/>
      <c r="CX91" s="61"/>
      <c r="CY91" s="61"/>
      <c r="CZ91" s="61"/>
      <c r="DB91" s="61"/>
      <c r="DC91" s="61"/>
      <c r="DD91" s="61"/>
      <c r="DE91" s="61"/>
      <c r="DF91" s="61"/>
      <c r="DH91" s="61"/>
      <c r="DI91" s="61"/>
      <c r="DJ91" s="61"/>
      <c r="DK91" s="61"/>
      <c r="DL91" s="61"/>
      <c r="DN91" s="61"/>
      <c r="DO91" s="61"/>
      <c r="DP91" s="61"/>
      <c r="DQ91" s="61"/>
      <c r="DR91" s="61"/>
      <c r="DS91" s="8" t="s">
        <v>1670</v>
      </c>
    </row>
    <row r="92" spans="2:123" ht="14.25" customHeight="1" x14ac:dyDescent="0.3">
      <c r="B92" s="567">
        <f t="shared" si="22"/>
        <v>81</v>
      </c>
      <c r="C92" s="494" t="s">
        <v>1351</v>
      </c>
      <c r="D92" s="569"/>
      <c r="E92" s="309" t="s">
        <v>41</v>
      </c>
      <c r="F92" s="559">
        <v>3</v>
      </c>
      <c r="G92" s="442">
        <v>0.50328861964000005</v>
      </c>
      <c r="H92" s="430">
        <v>0</v>
      </c>
      <c r="I92" s="430">
        <v>0</v>
      </c>
      <c r="J92" s="430">
        <v>0</v>
      </c>
      <c r="K92" s="560">
        <v>0</v>
      </c>
      <c r="L92" s="561">
        <f t="shared" si="13"/>
        <v>0.50328861964000005</v>
      </c>
      <c r="M92" s="442">
        <v>0.51838727822920005</v>
      </c>
      <c r="N92" s="430">
        <v>0</v>
      </c>
      <c r="O92" s="430">
        <v>0</v>
      </c>
      <c r="P92" s="430">
        <v>0</v>
      </c>
      <c r="Q92" s="560">
        <v>0</v>
      </c>
      <c r="R92" s="561">
        <f t="shared" si="14"/>
        <v>0.51838727822920005</v>
      </c>
      <c r="S92" s="442">
        <v>0.53393889657607607</v>
      </c>
      <c r="T92" s="430">
        <v>0</v>
      </c>
      <c r="U92" s="430">
        <v>0</v>
      </c>
      <c r="V92" s="430">
        <v>0</v>
      </c>
      <c r="W92" s="560">
        <v>0</v>
      </c>
      <c r="X92" s="561">
        <f t="shared" si="15"/>
        <v>0.53393889657607607</v>
      </c>
      <c r="Y92" s="442">
        <v>0.72200957750677941</v>
      </c>
      <c r="Z92" s="430">
        <v>0</v>
      </c>
      <c r="AA92" s="430">
        <v>0</v>
      </c>
      <c r="AB92" s="430">
        <v>0</v>
      </c>
      <c r="AC92" s="560">
        <v>0</v>
      </c>
      <c r="AD92" s="561">
        <f t="shared" si="16"/>
        <v>0.72200957750677941</v>
      </c>
      <c r="AE92" s="442">
        <v>0.72814558398780438</v>
      </c>
      <c r="AF92" s="430">
        <v>0</v>
      </c>
      <c r="AG92" s="430">
        <v>0</v>
      </c>
      <c r="AH92" s="430">
        <v>0</v>
      </c>
      <c r="AI92" s="560">
        <v>0</v>
      </c>
      <c r="AJ92" s="561">
        <f t="shared" si="17"/>
        <v>0.72814558398780438</v>
      </c>
      <c r="AK92" s="442">
        <v>0.73403079579672492</v>
      </c>
      <c r="AL92" s="430">
        <v>0</v>
      </c>
      <c r="AM92" s="430">
        <v>0</v>
      </c>
      <c r="AN92" s="430">
        <v>0</v>
      </c>
      <c r="AO92" s="560">
        <v>0</v>
      </c>
      <c r="AP92" s="561">
        <f t="shared" si="18"/>
        <v>0.73403079579672492</v>
      </c>
      <c r="AQ92" s="442">
        <v>0.73961212079417538</v>
      </c>
      <c r="AR92" s="430">
        <v>0</v>
      </c>
      <c r="AS92" s="430">
        <v>0</v>
      </c>
      <c r="AT92" s="430">
        <v>0</v>
      </c>
      <c r="AU92" s="560">
        <v>0</v>
      </c>
      <c r="AV92" s="561">
        <f t="shared" si="19"/>
        <v>0.73961212079417538</v>
      </c>
      <c r="AW92" s="442">
        <v>0.7450291540672086</v>
      </c>
      <c r="AX92" s="430">
        <v>0</v>
      </c>
      <c r="AY92" s="430">
        <v>0</v>
      </c>
      <c r="AZ92" s="430">
        <v>0</v>
      </c>
      <c r="BA92" s="560">
        <v>0</v>
      </c>
      <c r="BB92" s="561">
        <f t="shared" si="20"/>
        <v>0.7450291540672086</v>
      </c>
      <c r="BC92" s="403"/>
      <c r="BD92" s="91"/>
      <c r="BE92" s="409" t="s">
        <v>484</v>
      </c>
      <c r="BF92" s="204"/>
      <c r="BG92" s="43">
        <f t="shared" si="25"/>
        <v>0</v>
      </c>
      <c r="BH92" s="547"/>
      <c r="BJ92" s="567">
        <f t="shared" si="23"/>
        <v>81</v>
      </c>
      <c r="BK92" s="576" t="s">
        <v>1671</v>
      </c>
      <c r="BL92" s="309" t="s">
        <v>41</v>
      </c>
      <c r="BM92" s="559">
        <v>3</v>
      </c>
      <c r="BN92" s="570" t="s">
        <v>1672</v>
      </c>
      <c r="BO92" s="571" t="s">
        <v>1673</v>
      </c>
      <c r="BP92" s="571" t="s">
        <v>1674</v>
      </c>
      <c r="BQ92" s="571" t="s">
        <v>1675</v>
      </c>
      <c r="BR92" s="572" t="s">
        <v>1676</v>
      </c>
      <c r="BS92" s="565" t="s">
        <v>1677</v>
      </c>
      <c r="BV92" s="577">
        <f t="shared" si="24"/>
        <v>0</v>
      </c>
      <c r="BX92" s="61"/>
      <c r="BY92" s="61"/>
      <c r="BZ92" s="61"/>
      <c r="CA92" s="61"/>
      <c r="CB92" s="61"/>
      <c r="CD92" s="61"/>
      <c r="CE92" s="61"/>
      <c r="CF92" s="61"/>
      <c r="CG92" s="61"/>
      <c r="CH92" s="61"/>
      <c r="CJ92" s="61"/>
      <c r="CK92" s="61"/>
      <c r="CL92" s="61"/>
      <c r="CM92" s="61"/>
      <c r="CN92" s="61"/>
      <c r="CP92" s="61"/>
      <c r="CQ92" s="61"/>
      <c r="CR92" s="61"/>
      <c r="CS92" s="61"/>
      <c r="CT92" s="61"/>
      <c r="CV92" s="61"/>
      <c r="CW92" s="61"/>
      <c r="CX92" s="61"/>
      <c r="CY92" s="61"/>
      <c r="CZ92" s="61"/>
      <c r="DB92" s="61"/>
      <c r="DC92" s="61"/>
      <c r="DD92" s="61"/>
      <c r="DE92" s="61"/>
      <c r="DF92" s="61"/>
      <c r="DH92" s="61"/>
      <c r="DI92" s="61"/>
      <c r="DJ92" s="61"/>
      <c r="DK92" s="61"/>
      <c r="DL92" s="61"/>
      <c r="DN92" s="61"/>
      <c r="DO92" s="61"/>
      <c r="DP92" s="61"/>
      <c r="DQ92" s="61"/>
      <c r="DR92" s="61"/>
      <c r="DS92" s="8" t="s">
        <v>1678</v>
      </c>
    </row>
    <row r="93" spans="2:123" ht="14.25" customHeight="1" x14ac:dyDescent="0.3">
      <c r="B93" s="567">
        <f t="shared" si="22"/>
        <v>82</v>
      </c>
      <c r="C93" s="575" t="s">
        <v>1360</v>
      </c>
      <c r="D93" s="569"/>
      <c r="E93" s="309" t="s">
        <v>41</v>
      </c>
      <c r="F93" s="559">
        <v>3</v>
      </c>
      <c r="G93" s="442">
        <v>0</v>
      </c>
      <c r="H93" s="430">
        <v>0</v>
      </c>
      <c r="I93" s="430">
        <v>0</v>
      </c>
      <c r="J93" s="430">
        <v>0</v>
      </c>
      <c r="K93" s="560">
        <v>0</v>
      </c>
      <c r="L93" s="561">
        <f t="shared" si="13"/>
        <v>0</v>
      </c>
      <c r="M93" s="442">
        <v>0</v>
      </c>
      <c r="N93" s="430">
        <v>0</v>
      </c>
      <c r="O93" s="430">
        <v>0</v>
      </c>
      <c r="P93" s="430">
        <v>0</v>
      </c>
      <c r="Q93" s="560">
        <v>0</v>
      </c>
      <c r="R93" s="561">
        <f t="shared" si="14"/>
        <v>0</v>
      </c>
      <c r="S93" s="442">
        <v>0</v>
      </c>
      <c r="T93" s="430">
        <v>0</v>
      </c>
      <c r="U93" s="430">
        <v>0</v>
      </c>
      <c r="V93" s="430">
        <v>0</v>
      </c>
      <c r="W93" s="560">
        <v>0</v>
      </c>
      <c r="X93" s="561">
        <f t="shared" si="15"/>
        <v>0</v>
      </c>
      <c r="Y93" s="442">
        <v>0</v>
      </c>
      <c r="Z93" s="430">
        <v>0</v>
      </c>
      <c r="AA93" s="430">
        <v>0</v>
      </c>
      <c r="AB93" s="430">
        <v>0</v>
      </c>
      <c r="AC93" s="560">
        <v>0</v>
      </c>
      <c r="AD93" s="561">
        <f t="shared" si="16"/>
        <v>0</v>
      </c>
      <c r="AE93" s="442">
        <v>0</v>
      </c>
      <c r="AF93" s="430">
        <v>0</v>
      </c>
      <c r="AG93" s="430">
        <v>0</v>
      </c>
      <c r="AH93" s="430">
        <v>0</v>
      </c>
      <c r="AI93" s="560">
        <v>0</v>
      </c>
      <c r="AJ93" s="561">
        <f t="shared" si="17"/>
        <v>0</v>
      </c>
      <c r="AK93" s="442">
        <v>0</v>
      </c>
      <c r="AL93" s="430">
        <v>0</v>
      </c>
      <c r="AM93" s="430">
        <v>0</v>
      </c>
      <c r="AN93" s="430">
        <v>0</v>
      </c>
      <c r="AO93" s="560">
        <v>0</v>
      </c>
      <c r="AP93" s="561">
        <f t="shared" si="18"/>
        <v>0</v>
      </c>
      <c r="AQ93" s="442">
        <v>0</v>
      </c>
      <c r="AR93" s="430">
        <v>0</v>
      </c>
      <c r="AS93" s="430">
        <v>0</v>
      </c>
      <c r="AT93" s="430">
        <v>0</v>
      </c>
      <c r="AU93" s="560">
        <v>0</v>
      </c>
      <c r="AV93" s="561">
        <f t="shared" si="19"/>
        <v>0</v>
      </c>
      <c r="AW93" s="442">
        <v>0</v>
      </c>
      <c r="AX93" s="430">
        <v>0</v>
      </c>
      <c r="AY93" s="430">
        <v>0</v>
      </c>
      <c r="AZ93" s="430">
        <v>0</v>
      </c>
      <c r="BA93" s="560">
        <v>0</v>
      </c>
      <c r="BB93" s="561">
        <f t="shared" si="20"/>
        <v>0</v>
      </c>
      <c r="BC93" s="403"/>
      <c r="BD93" s="91"/>
      <c r="BE93" s="409" t="s">
        <v>484</v>
      </c>
      <c r="BF93" s="204"/>
      <c r="BG93" s="43">
        <f t="shared" si="25"/>
        <v>0</v>
      </c>
      <c r="BH93" s="547"/>
      <c r="BJ93" s="567">
        <f t="shared" si="23"/>
        <v>82</v>
      </c>
      <c r="BK93" s="578" t="s">
        <v>1679</v>
      </c>
      <c r="BL93" s="309" t="s">
        <v>41</v>
      </c>
      <c r="BM93" s="559">
        <v>3</v>
      </c>
      <c r="BN93" s="570" t="s">
        <v>1680</v>
      </c>
      <c r="BO93" s="571" t="s">
        <v>1681</v>
      </c>
      <c r="BP93" s="571" t="s">
        <v>1682</v>
      </c>
      <c r="BQ93" s="571" t="s">
        <v>1683</v>
      </c>
      <c r="BR93" s="572" t="s">
        <v>1684</v>
      </c>
      <c r="BS93" s="565" t="s">
        <v>1685</v>
      </c>
      <c r="BV93" s="577">
        <f t="shared" si="24"/>
        <v>0</v>
      </c>
      <c r="BX93" s="61"/>
      <c r="BY93" s="61"/>
      <c r="BZ93" s="61"/>
      <c r="CA93" s="61"/>
      <c r="CB93" s="61"/>
      <c r="CD93" s="61"/>
      <c r="CE93" s="61"/>
      <c r="CF93" s="61"/>
      <c r="CG93" s="61"/>
      <c r="CH93" s="61"/>
      <c r="CJ93" s="61"/>
      <c r="CK93" s="61"/>
      <c r="CL93" s="61"/>
      <c r="CM93" s="61"/>
      <c r="CN93" s="61"/>
      <c r="CP93" s="61"/>
      <c r="CQ93" s="61"/>
      <c r="CR93" s="61"/>
      <c r="CS93" s="61"/>
      <c r="CT93" s="61"/>
      <c r="CV93" s="61"/>
      <c r="CW93" s="61"/>
      <c r="CX93" s="61"/>
      <c r="CY93" s="61"/>
      <c r="CZ93" s="61"/>
      <c r="DB93" s="61"/>
      <c r="DC93" s="61"/>
      <c r="DD93" s="61"/>
      <c r="DE93" s="61"/>
      <c r="DF93" s="61"/>
      <c r="DH93" s="61"/>
      <c r="DI93" s="61"/>
      <c r="DJ93" s="61"/>
      <c r="DK93" s="61"/>
      <c r="DL93" s="61"/>
      <c r="DN93" s="61"/>
      <c r="DO93" s="61"/>
      <c r="DP93" s="61"/>
      <c r="DQ93" s="61"/>
      <c r="DR93" s="61"/>
      <c r="DS93" s="8" t="s">
        <v>1686</v>
      </c>
    </row>
    <row r="94" spans="2:123" ht="14.25" customHeight="1" x14ac:dyDescent="0.3">
      <c r="B94" s="567">
        <f t="shared" si="22"/>
        <v>83</v>
      </c>
      <c r="C94" s="575" t="s">
        <v>1369</v>
      </c>
      <c r="D94" s="569"/>
      <c r="E94" s="309" t="s">
        <v>41</v>
      </c>
      <c r="F94" s="559">
        <v>3</v>
      </c>
      <c r="G94" s="442">
        <v>0</v>
      </c>
      <c r="H94" s="430">
        <v>0</v>
      </c>
      <c r="I94" s="430">
        <v>0</v>
      </c>
      <c r="J94" s="430">
        <v>0</v>
      </c>
      <c r="K94" s="560">
        <v>0</v>
      </c>
      <c r="L94" s="561">
        <f t="shared" si="13"/>
        <v>0</v>
      </c>
      <c r="M94" s="442">
        <v>0</v>
      </c>
      <c r="N94" s="430">
        <v>0</v>
      </c>
      <c r="O94" s="430">
        <v>0</v>
      </c>
      <c r="P94" s="430">
        <v>0</v>
      </c>
      <c r="Q94" s="560">
        <v>0</v>
      </c>
      <c r="R94" s="561">
        <f t="shared" si="14"/>
        <v>0</v>
      </c>
      <c r="S94" s="442">
        <v>0</v>
      </c>
      <c r="T94" s="430">
        <v>0</v>
      </c>
      <c r="U94" s="430">
        <v>0</v>
      </c>
      <c r="V94" s="430">
        <v>0</v>
      </c>
      <c r="W94" s="560">
        <v>0</v>
      </c>
      <c r="X94" s="561">
        <f t="shared" si="15"/>
        <v>0</v>
      </c>
      <c r="Y94" s="442">
        <v>0</v>
      </c>
      <c r="Z94" s="430">
        <v>0</v>
      </c>
      <c r="AA94" s="430">
        <v>0</v>
      </c>
      <c r="AB94" s="430">
        <v>0</v>
      </c>
      <c r="AC94" s="560">
        <v>0</v>
      </c>
      <c r="AD94" s="561">
        <f t="shared" si="16"/>
        <v>0</v>
      </c>
      <c r="AE94" s="442">
        <v>0</v>
      </c>
      <c r="AF94" s="430">
        <v>0</v>
      </c>
      <c r="AG94" s="430">
        <v>0</v>
      </c>
      <c r="AH94" s="430">
        <v>0</v>
      </c>
      <c r="AI94" s="560">
        <v>0</v>
      </c>
      <c r="AJ94" s="561">
        <f t="shared" si="17"/>
        <v>0</v>
      </c>
      <c r="AK94" s="442">
        <v>0</v>
      </c>
      <c r="AL94" s="430">
        <v>0</v>
      </c>
      <c r="AM94" s="430">
        <v>0</v>
      </c>
      <c r="AN94" s="430">
        <v>0</v>
      </c>
      <c r="AO94" s="560">
        <v>0</v>
      </c>
      <c r="AP94" s="561">
        <f t="shared" si="18"/>
        <v>0</v>
      </c>
      <c r="AQ94" s="442">
        <v>0</v>
      </c>
      <c r="AR94" s="430">
        <v>0</v>
      </c>
      <c r="AS94" s="430">
        <v>0</v>
      </c>
      <c r="AT94" s="430">
        <v>0</v>
      </c>
      <c r="AU94" s="560">
        <v>0</v>
      </c>
      <c r="AV94" s="561">
        <f t="shared" si="19"/>
        <v>0</v>
      </c>
      <c r="AW94" s="442">
        <v>0</v>
      </c>
      <c r="AX94" s="430">
        <v>0</v>
      </c>
      <c r="AY94" s="430">
        <v>0</v>
      </c>
      <c r="AZ94" s="430">
        <v>0</v>
      </c>
      <c r="BA94" s="560">
        <v>0</v>
      </c>
      <c r="BB94" s="561">
        <f t="shared" si="20"/>
        <v>0</v>
      </c>
      <c r="BC94" s="403"/>
      <c r="BD94" s="91"/>
      <c r="BE94" s="409" t="s">
        <v>484</v>
      </c>
      <c r="BF94" s="204"/>
      <c r="BG94" s="43">
        <f t="shared" si="25"/>
        <v>0</v>
      </c>
      <c r="BH94" s="547"/>
      <c r="BJ94" s="567">
        <f t="shared" si="23"/>
        <v>83</v>
      </c>
      <c r="BK94" s="576" t="s">
        <v>1687</v>
      </c>
      <c r="BL94" s="309" t="s">
        <v>41</v>
      </c>
      <c r="BM94" s="559">
        <v>3</v>
      </c>
      <c r="BN94" s="570" t="s">
        <v>1688</v>
      </c>
      <c r="BO94" s="571" t="s">
        <v>1689</v>
      </c>
      <c r="BP94" s="571" t="s">
        <v>1690</v>
      </c>
      <c r="BQ94" s="571" t="s">
        <v>1691</v>
      </c>
      <c r="BR94" s="572" t="s">
        <v>1692</v>
      </c>
      <c r="BS94" s="565" t="s">
        <v>1693</v>
      </c>
      <c r="BV94" s="577">
        <f t="shared" si="24"/>
        <v>0</v>
      </c>
      <c r="BX94" s="61"/>
      <c r="BY94" s="61"/>
      <c r="BZ94" s="61"/>
      <c r="CA94" s="61"/>
      <c r="CB94" s="61"/>
      <c r="CD94" s="61"/>
      <c r="CE94" s="61"/>
      <c r="CF94" s="61"/>
      <c r="CG94" s="61"/>
      <c r="CH94" s="61"/>
      <c r="CJ94" s="61"/>
      <c r="CK94" s="61"/>
      <c r="CL94" s="61"/>
      <c r="CM94" s="61"/>
      <c r="CN94" s="61"/>
      <c r="CP94" s="61"/>
      <c r="CQ94" s="61"/>
      <c r="CR94" s="61"/>
      <c r="CS94" s="61"/>
      <c r="CT94" s="61"/>
      <c r="CV94" s="61"/>
      <c r="CW94" s="61"/>
      <c r="CX94" s="61"/>
      <c r="CY94" s="61"/>
      <c r="CZ94" s="61"/>
      <c r="DB94" s="61"/>
      <c r="DC94" s="61"/>
      <c r="DD94" s="61"/>
      <c r="DE94" s="61"/>
      <c r="DF94" s="61"/>
      <c r="DH94" s="61"/>
      <c r="DI94" s="61"/>
      <c r="DJ94" s="61"/>
      <c r="DK94" s="61"/>
      <c r="DL94" s="61"/>
      <c r="DN94" s="61"/>
      <c r="DO94" s="61"/>
      <c r="DP94" s="61"/>
      <c r="DQ94" s="61"/>
      <c r="DR94" s="61"/>
      <c r="DS94" s="8" t="s">
        <v>1694</v>
      </c>
    </row>
    <row r="95" spans="2:123" ht="14.25" customHeight="1" x14ac:dyDescent="0.3">
      <c r="B95" s="567">
        <f t="shared" si="22"/>
        <v>84</v>
      </c>
      <c r="C95" s="575" t="s">
        <v>1378</v>
      </c>
      <c r="D95" s="569"/>
      <c r="E95" s="309" t="s">
        <v>41</v>
      </c>
      <c r="F95" s="559">
        <v>3</v>
      </c>
      <c r="G95" s="442">
        <v>0</v>
      </c>
      <c r="H95" s="430">
        <v>0</v>
      </c>
      <c r="I95" s="430">
        <v>0</v>
      </c>
      <c r="J95" s="430">
        <v>0</v>
      </c>
      <c r="K95" s="560">
        <v>0</v>
      </c>
      <c r="L95" s="561">
        <f t="shared" si="13"/>
        <v>0</v>
      </c>
      <c r="M95" s="442">
        <v>0</v>
      </c>
      <c r="N95" s="430">
        <v>0</v>
      </c>
      <c r="O95" s="430">
        <v>0</v>
      </c>
      <c r="P95" s="430">
        <v>0</v>
      </c>
      <c r="Q95" s="560">
        <v>0</v>
      </c>
      <c r="R95" s="561">
        <f t="shared" si="14"/>
        <v>0</v>
      </c>
      <c r="S95" s="442">
        <v>0</v>
      </c>
      <c r="T95" s="430">
        <v>0</v>
      </c>
      <c r="U95" s="430">
        <v>0</v>
      </c>
      <c r="V95" s="430">
        <v>0</v>
      </c>
      <c r="W95" s="560">
        <v>0</v>
      </c>
      <c r="X95" s="561">
        <f t="shared" si="15"/>
        <v>0</v>
      </c>
      <c r="Y95" s="442">
        <v>0</v>
      </c>
      <c r="Z95" s="430">
        <v>0</v>
      </c>
      <c r="AA95" s="430">
        <v>0</v>
      </c>
      <c r="AB95" s="430">
        <v>0</v>
      </c>
      <c r="AC95" s="560">
        <v>0</v>
      </c>
      <c r="AD95" s="561">
        <f t="shared" si="16"/>
        <v>0</v>
      </c>
      <c r="AE95" s="442">
        <v>0</v>
      </c>
      <c r="AF95" s="430">
        <v>0</v>
      </c>
      <c r="AG95" s="430">
        <v>0</v>
      </c>
      <c r="AH95" s="430">
        <v>0</v>
      </c>
      <c r="AI95" s="560">
        <v>0</v>
      </c>
      <c r="AJ95" s="561">
        <f t="shared" si="17"/>
        <v>0</v>
      </c>
      <c r="AK95" s="442">
        <v>0</v>
      </c>
      <c r="AL95" s="430">
        <v>0</v>
      </c>
      <c r="AM95" s="430">
        <v>0</v>
      </c>
      <c r="AN95" s="430">
        <v>0</v>
      </c>
      <c r="AO95" s="560">
        <v>0</v>
      </c>
      <c r="AP95" s="561">
        <f t="shared" si="18"/>
        <v>0</v>
      </c>
      <c r="AQ95" s="442">
        <v>0</v>
      </c>
      <c r="AR95" s="430">
        <v>0</v>
      </c>
      <c r="AS95" s="430">
        <v>0</v>
      </c>
      <c r="AT95" s="430">
        <v>0</v>
      </c>
      <c r="AU95" s="560">
        <v>0</v>
      </c>
      <c r="AV95" s="561">
        <f t="shared" si="19"/>
        <v>0</v>
      </c>
      <c r="AW95" s="442">
        <v>0</v>
      </c>
      <c r="AX95" s="430">
        <v>0</v>
      </c>
      <c r="AY95" s="430">
        <v>0</v>
      </c>
      <c r="AZ95" s="430">
        <v>0</v>
      </c>
      <c r="BA95" s="560">
        <v>0</v>
      </c>
      <c r="BB95" s="561">
        <f t="shared" si="20"/>
        <v>0</v>
      </c>
      <c r="BC95" s="403"/>
      <c r="BD95" s="91"/>
      <c r="BE95" s="409" t="s">
        <v>484</v>
      </c>
      <c r="BF95" s="204"/>
      <c r="BG95" s="43">
        <f t="shared" si="25"/>
        <v>0</v>
      </c>
      <c r="BH95" s="547"/>
      <c r="BJ95" s="567">
        <f t="shared" si="23"/>
        <v>84</v>
      </c>
      <c r="BK95" s="578" t="s">
        <v>1695</v>
      </c>
      <c r="BL95" s="309" t="s">
        <v>41</v>
      </c>
      <c r="BM95" s="559">
        <v>3</v>
      </c>
      <c r="BN95" s="570" t="s">
        <v>1696</v>
      </c>
      <c r="BO95" s="571" t="s">
        <v>1697</v>
      </c>
      <c r="BP95" s="571" t="s">
        <v>1698</v>
      </c>
      <c r="BQ95" s="571" t="s">
        <v>1699</v>
      </c>
      <c r="BR95" s="572" t="s">
        <v>1700</v>
      </c>
      <c r="BS95" s="565" t="s">
        <v>1701</v>
      </c>
      <c r="BV95" s="577">
        <f t="shared" si="24"/>
        <v>0</v>
      </c>
      <c r="BX95" s="61"/>
      <c r="BY95" s="61"/>
      <c r="BZ95" s="61"/>
      <c r="CA95" s="61"/>
      <c r="CB95" s="61"/>
      <c r="CD95" s="61"/>
      <c r="CE95" s="61"/>
      <c r="CF95" s="61"/>
      <c r="CG95" s="61"/>
      <c r="CH95" s="61"/>
      <c r="CJ95" s="61"/>
      <c r="CK95" s="61"/>
      <c r="CL95" s="61"/>
      <c r="CM95" s="61"/>
      <c r="CN95" s="61"/>
      <c r="CP95" s="61"/>
      <c r="CQ95" s="61"/>
      <c r="CR95" s="61"/>
      <c r="CS95" s="61"/>
      <c r="CT95" s="61"/>
      <c r="CV95" s="61"/>
      <c r="CW95" s="61"/>
      <c r="CX95" s="61"/>
      <c r="CY95" s="61"/>
      <c r="CZ95" s="61"/>
      <c r="DB95" s="61"/>
      <c r="DC95" s="61"/>
      <c r="DD95" s="61"/>
      <c r="DE95" s="61"/>
      <c r="DF95" s="61"/>
      <c r="DH95" s="61"/>
      <c r="DI95" s="61"/>
      <c r="DJ95" s="61"/>
      <c r="DK95" s="61"/>
      <c r="DL95" s="61"/>
      <c r="DN95" s="61"/>
      <c r="DO95" s="61"/>
      <c r="DP95" s="61"/>
      <c r="DQ95" s="61"/>
      <c r="DR95" s="61"/>
      <c r="DS95" s="8" t="s">
        <v>1702</v>
      </c>
    </row>
    <row r="96" spans="2:123" ht="14.25" customHeight="1" x14ac:dyDescent="0.3">
      <c r="B96" s="567">
        <f t="shared" si="22"/>
        <v>85</v>
      </c>
      <c r="C96" s="575" t="s">
        <v>1387</v>
      </c>
      <c r="D96" s="569"/>
      <c r="E96" s="309" t="s">
        <v>41</v>
      </c>
      <c r="F96" s="559">
        <v>3</v>
      </c>
      <c r="G96" s="442">
        <v>0</v>
      </c>
      <c r="H96" s="430">
        <v>0</v>
      </c>
      <c r="I96" s="430">
        <v>0</v>
      </c>
      <c r="J96" s="430">
        <v>0</v>
      </c>
      <c r="K96" s="560">
        <v>0</v>
      </c>
      <c r="L96" s="561">
        <f t="shared" si="13"/>
        <v>0</v>
      </c>
      <c r="M96" s="442">
        <v>0</v>
      </c>
      <c r="N96" s="430">
        <v>0</v>
      </c>
      <c r="O96" s="430">
        <v>0</v>
      </c>
      <c r="P96" s="430">
        <v>0</v>
      </c>
      <c r="Q96" s="560">
        <v>0</v>
      </c>
      <c r="R96" s="561">
        <f t="shared" si="14"/>
        <v>0</v>
      </c>
      <c r="S96" s="442">
        <v>0</v>
      </c>
      <c r="T96" s="430">
        <v>0</v>
      </c>
      <c r="U96" s="430">
        <v>0</v>
      </c>
      <c r="V96" s="430">
        <v>0</v>
      </c>
      <c r="W96" s="560">
        <v>0</v>
      </c>
      <c r="X96" s="561">
        <f t="shared" si="15"/>
        <v>0</v>
      </c>
      <c r="Y96" s="442">
        <v>0</v>
      </c>
      <c r="Z96" s="430">
        <v>0</v>
      </c>
      <c r="AA96" s="430">
        <v>0</v>
      </c>
      <c r="AB96" s="430">
        <v>0</v>
      </c>
      <c r="AC96" s="560">
        <v>0</v>
      </c>
      <c r="AD96" s="561">
        <f t="shared" si="16"/>
        <v>0</v>
      </c>
      <c r="AE96" s="442">
        <v>0</v>
      </c>
      <c r="AF96" s="430">
        <v>0</v>
      </c>
      <c r="AG96" s="430">
        <v>0</v>
      </c>
      <c r="AH96" s="430">
        <v>0</v>
      </c>
      <c r="AI96" s="560">
        <v>0</v>
      </c>
      <c r="AJ96" s="561">
        <f t="shared" si="17"/>
        <v>0</v>
      </c>
      <c r="AK96" s="442">
        <v>0</v>
      </c>
      <c r="AL96" s="430">
        <v>0</v>
      </c>
      <c r="AM96" s="430">
        <v>0</v>
      </c>
      <c r="AN96" s="430">
        <v>0</v>
      </c>
      <c r="AO96" s="560">
        <v>0</v>
      </c>
      <c r="AP96" s="561">
        <f t="shared" si="18"/>
        <v>0</v>
      </c>
      <c r="AQ96" s="442">
        <v>0</v>
      </c>
      <c r="AR96" s="430">
        <v>0</v>
      </c>
      <c r="AS96" s="430">
        <v>0</v>
      </c>
      <c r="AT96" s="430">
        <v>0</v>
      </c>
      <c r="AU96" s="560">
        <v>0</v>
      </c>
      <c r="AV96" s="561">
        <f t="shared" si="19"/>
        <v>0</v>
      </c>
      <c r="AW96" s="442">
        <v>0</v>
      </c>
      <c r="AX96" s="430">
        <v>0</v>
      </c>
      <c r="AY96" s="430">
        <v>0</v>
      </c>
      <c r="AZ96" s="430">
        <v>0</v>
      </c>
      <c r="BA96" s="560">
        <v>0</v>
      </c>
      <c r="BB96" s="561">
        <f t="shared" si="20"/>
        <v>0</v>
      </c>
      <c r="BC96" s="403"/>
      <c r="BD96" s="91"/>
      <c r="BE96" s="409" t="s">
        <v>484</v>
      </c>
      <c r="BF96" s="204"/>
      <c r="BG96" s="43">
        <f t="shared" si="25"/>
        <v>0</v>
      </c>
      <c r="BH96" s="547"/>
      <c r="BJ96" s="567">
        <f t="shared" si="23"/>
        <v>85</v>
      </c>
      <c r="BK96" s="576" t="s">
        <v>1703</v>
      </c>
      <c r="BL96" s="309" t="s">
        <v>41</v>
      </c>
      <c r="BM96" s="559">
        <v>3</v>
      </c>
      <c r="BN96" s="570" t="s">
        <v>1704</v>
      </c>
      <c r="BO96" s="571" t="s">
        <v>1705</v>
      </c>
      <c r="BP96" s="571" t="s">
        <v>1706</v>
      </c>
      <c r="BQ96" s="571" t="s">
        <v>1707</v>
      </c>
      <c r="BR96" s="572" t="s">
        <v>1708</v>
      </c>
      <c r="BS96" s="565" t="s">
        <v>1709</v>
      </c>
      <c r="BV96" s="577">
        <f t="shared" si="24"/>
        <v>0</v>
      </c>
      <c r="BX96" s="61"/>
      <c r="BY96" s="61"/>
      <c r="BZ96" s="61"/>
      <c r="CA96" s="61"/>
      <c r="CB96" s="61"/>
      <c r="CD96" s="61"/>
      <c r="CE96" s="61"/>
      <c r="CF96" s="61"/>
      <c r="CG96" s="61"/>
      <c r="CH96" s="61"/>
      <c r="CJ96" s="61"/>
      <c r="CK96" s="61"/>
      <c r="CL96" s="61"/>
      <c r="CM96" s="61"/>
      <c r="CN96" s="61"/>
      <c r="CP96" s="61"/>
      <c r="CQ96" s="61"/>
      <c r="CR96" s="61"/>
      <c r="CS96" s="61"/>
      <c r="CT96" s="61"/>
      <c r="CV96" s="61"/>
      <c r="CW96" s="61"/>
      <c r="CX96" s="61"/>
      <c r="CY96" s="61"/>
      <c r="CZ96" s="61"/>
      <c r="DB96" s="61"/>
      <c r="DC96" s="61"/>
      <c r="DD96" s="61"/>
      <c r="DE96" s="61"/>
      <c r="DF96" s="61"/>
      <c r="DH96" s="61"/>
      <c r="DI96" s="61"/>
      <c r="DJ96" s="61"/>
      <c r="DK96" s="61"/>
      <c r="DL96" s="61"/>
      <c r="DN96" s="61"/>
      <c r="DO96" s="61"/>
      <c r="DP96" s="61"/>
      <c r="DQ96" s="61"/>
      <c r="DR96" s="61"/>
      <c r="DS96" s="8" t="s">
        <v>1710</v>
      </c>
    </row>
    <row r="97" spans="2:124" ht="14.25" customHeight="1" x14ac:dyDescent="0.3">
      <c r="B97" s="567">
        <f t="shared" si="22"/>
        <v>86</v>
      </c>
      <c r="C97" s="494" t="s">
        <v>1711</v>
      </c>
      <c r="D97" s="569"/>
      <c r="E97" s="309" t="s">
        <v>41</v>
      </c>
      <c r="F97" s="559">
        <v>3</v>
      </c>
      <c r="G97" s="442"/>
      <c r="H97" s="430"/>
      <c r="I97" s="430"/>
      <c r="J97" s="430"/>
      <c r="K97" s="560"/>
      <c r="L97" s="561">
        <f t="shared" si="13"/>
        <v>0</v>
      </c>
      <c r="M97" s="442"/>
      <c r="N97" s="430"/>
      <c r="O97" s="430"/>
      <c r="P97" s="430"/>
      <c r="Q97" s="560"/>
      <c r="R97" s="561">
        <f t="shared" si="14"/>
        <v>0</v>
      </c>
      <c r="S97" s="442"/>
      <c r="T97" s="430"/>
      <c r="U97" s="430"/>
      <c r="V97" s="430"/>
      <c r="W97" s="560"/>
      <c r="X97" s="561">
        <f t="shared" si="15"/>
        <v>0</v>
      </c>
      <c r="Y97" s="442"/>
      <c r="Z97" s="430"/>
      <c r="AA97" s="430"/>
      <c r="AB97" s="430"/>
      <c r="AC97" s="560"/>
      <c r="AD97" s="561">
        <f t="shared" si="16"/>
        <v>0</v>
      </c>
      <c r="AE97" s="442"/>
      <c r="AF97" s="430"/>
      <c r="AG97" s="430"/>
      <c r="AH97" s="430"/>
      <c r="AI97" s="560"/>
      <c r="AJ97" s="561">
        <f t="shared" si="17"/>
        <v>0</v>
      </c>
      <c r="AK97" s="442"/>
      <c r="AL97" s="430"/>
      <c r="AM97" s="430"/>
      <c r="AN97" s="430"/>
      <c r="AO97" s="560"/>
      <c r="AP97" s="561">
        <f t="shared" si="18"/>
        <v>0</v>
      </c>
      <c r="AQ97" s="442"/>
      <c r="AR97" s="430"/>
      <c r="AS97" s="430"/>
      <c r="AT97" s="430"/>
      <c r="AU97" s="560"/>
      <c r="AV97" s="561">
        <f t="shared" si="19"/>
        <v>0</v>
      </c>
      <c r="AW97" s="442"/>
      <c r="AX97" s="430"/>
      <c r="AY97" s="430"/>
      <c r="AZ97" s="430"/>
      <c r="BA97" s="560"/>
      <c r="BB97" s="561">
        <f t="shared" si="20"/>
        <v>0</v>
      </c>
      <c r="BC97" s="403"/>
      <c r="BD97" s="91"/>
      <c r="BE97" s="409" t="s">
        <v>484</v>
      </c>
      <c r="BF97" s="204"/>
      <c r="BG97" s="43">
        <f t="shared" si="25"/>
        <v>0</v>
      </c>
      <c r="BH97" s="547"/>
      <c r="BJ97" s="567">
        <f t="shared" si="23"/>
        <v>86</v>
      </c>
      <c r="BK97" s="578" t="s">
        <v>1712</v>
      </c>
      <c r="BL97" s="309" t="s">
        <v>41</v>
      </c>
      <c r="BM97" s="559">
        <v>3</v>
      </c>
      <c r="BN97" s="570" t="s">
        <v>1713</v>
      </c>
      <c r="BO97" s="571" t="s">
        <v>1714</v>
      </c>
      <c r="BP97" s="571" t="s">
        <v>1715</v>
      </c>
      <c r="BQ97" s="571" t="s">
        <v>1716</v>
      </c>
      <c r="BR97" s="572" t="s">
        <v>1717</v>
      </c>
      <c r="BS97" s="565" t="s">
        <v>1718</v>
      </c>
      <c r="BV97" s="577">
        <f t="shared" si="24"/>
        <v>0</v>
      </c>
      <c r="BX97" s="61"/>
      <c r="BY97" s="61"/>
      <c r="BZ97" s="61"/>
      <c r="CA97" s="61"/>
      <c r="CB97" s="61"/>
      <c r="CD97" s="61"/>
      <c r="CE97" s="61"/>
      <c r="CF97" s="61"/>
      <c r="CG97" s="61"/>
      <c r="CH97" s="61"/>
      <c r="CJ97" s="61"/>
      <c r="CK97" s="61"/>
      <c r="CL97" s="61"/>
      <c r="CM97" s="61"/>
      <c r="CN97" s="61"/>
      <c r="CP97" s="61"/>
      <c r="CQ97" s="61"/>
      <c r="CR97" s="61"/>
      <c r="CS97" s="61"/>
      <c r="CT97" s="61"/>
      <c r="CV97" s="61"/>
      <c r="CW97" s="61"/>
      <c r="CX97" s="61"/>
      <c r="CY97" s="61"/>
      <c r="CZ97" s="61"/>
      <c r="DB97" s="61"/>
      <c r="DC97" s="61"/>
      <c r="DD97" s="61"/>
      <c r="DE97" s="61"/>
      <c r="DF97" s="61"/>
      <c r="DH97" s="61"/>
      <c r="DI97" s="61"/>
      <c r="DJ97" s="61"/>
      <c r="DK97" s="61"/>
      <c r="DL97" s="61"/>
      <c r="DN97" s="61"/>
      <c r="DO97" s="61"/>
      <c r="DP97" s="61"/>
      <c r="DQ97" s="61"/>
      <c r="DR97" s="61"/>
      <c r="DS97" s="8" t="s">
        <v>1711</v>
      </c>
    </row>
    <row r="98" spans="2:124" ht="14.25" customHeight="1" x14ac:dyDescent="0.3">
      <c r="B98" s="567">
        <f t="shared" si="22"/>
        <v>87</v>
      </c>
      <c r="C98" s="494" t="s">
        <v>1719</v>
      </c>
      <c r="D98" s="569"/>
      <c r="E98" s="309" t="s">
        <v>41</v>
      </c>
      <c r="F98" s="559">
        <v>3</v>
      </c>
      <c r="G98" s="442"/>
      <c r="H98" s="430"/>
      <c r="I98" s="430"/>
      <c r="J98" s="430"/>
      <c r="K98" s="560"/>
      <c r="L98" s="561">
        <f t="shared" si="13"/>
        <v>0</v>
      </c>
      <c r="M98" s="442"/>
      <c r="N98" s="430"/>
      <c r="O98" s="430"/>
      <c r="P98" s="430"/>
      <c r="Q98" s="560"/>
      <c r="R98" s="561">
        <f t="shared" si="14"/>
        <v>0</v>
      </c>
      <c r="S98" s="442"/>
      <c r="T98" s="430"/>
      <c r="U98" s="430"/>
      <c r="V98" s="430"/>
      <c r="W98" s="560"/>
      <c r="X98" s="561">
        <f t="shared" si="15"/>
        <v>0</v>
      </c>
      <c r="Y98" s="442"/>
      <c r="Z98" s="430"/>
      <c r="AA98" s="430"/>
      <c r="AB98" s="430"/>
      <c r="AC98" s="560"/>
      <c r="AD98" s="561">
        <f t="shared" si="16"/>
        <v>0</v>
      </c>
      <c r="AE98" s="442"/>
      <c r="AF98" s="430"/>
      <c r="AG98" s="430"/>
      <c r="AH98" s="430"/>
      <c r="AI98" s="560"/>
      <c r="AJ98" s="561">
        <f t="shared" si="17"/>
        <v>0</v>
      </c>
      <c r="AK98" s="442"/>
      <c r="AL98" s="430"/>
      <c r="AM98" s="430"/>
      <c r="AN98" s="430"/>
      <c r="AO98" s="560"/>
      <c r="AP98" s="561">
        <f t="shared" si="18"/>
        <v>0</v>
      </c>
      <c r="AQ98" s="442"/>
      <c r="AR98" s="430"/>
      <c r="AS98" s="430"/>
      <c r="AT98" s="430"/>
      <c r="AU98" s="560"/>
      <c r="AV98" s="561">
        <f t="shared" si="19"/>
        <v>0</v>
      </c>
      <c r="AW98" s="442"/>
      <c r="AX98" s="430"/>
      <c r="AY98" s="430"/>
      <c r="AZ98" s="430"/>
      <c r="BA98" s="560"/>
      <c r="BB98" s="561">
        <f t="shared" si="20"/>
        <v>0</v>
      </c>
      <c r="BC98" s="403"/>
      <c r="BD98" s="91"/>
      <c r="BE98" s="409" t="s">
        <v>484</v>
      </c>
      <c r="BF98" s="204"/>
      <c r="BG98" s="43">
        <f t="shared" si="25"/>
        <v>0</v>
      </c>
      <c r="BH98" s="547"/>
      <c r="BJ98" s="567">
        <f t="shared" si="23"/>
        <v>87</v>
      </c>
      <c r="BK98" s="576" t="s">
        <v>1720</v>
      </c>
      <c r="BL98" s="309" t="s">
        <v>41</v>
      </c>
      <c r="BM98" s="559">
        <v>3</v>
      </c>
      <c r="BN98" s="570" t="s">
        <v>1721</v>
      </c>
      <c r="BO98" s="571" t="s">
        <v>1722</v>
      </c>
      <c r="BP98" s="571" t="s">
        <v>1723</v>
      </c>
      <c r="BQ98" s="571" t="s">
        <v>1724</v>
      </c>
      <c r="BR98" s="572" t="s">
        <v>1725</v>
      </c>
      <c r="BS98" s="565" t="s">
        <v>1726</v>
      </c>
      <c r="BV98" s="577">
        <f t="shared" si="24"/>
        <v>0</v>
      </c>
      <c r="BX98" s="61"/>
      <c r="BY98" s="61"/>
      <c r="BZ98" s="61"/>
      <c r="CA98" s="61"/>
      <c r="CB98" s="61"/>
      <c r="CD98" s="61"/>
      <c r="CE98" s="61"/>
      <c r="CF98" s="61"/>
      <c r="CG98" s="61"/>
      <c r="CH98" s="61"/>
      <c r="CJ98" s="61"/>
      <c r="CK98" s="61"/>
      <c r="CL98" s="61"/>
      <c r="CM98" s="61"/>
      <c r="CN98" s="61"/>
      <c r="CP98" s="61"/>
      <c r="CQ98" s="61"/>
      <c r="CR98" s="61"/>
      <c r="CS98" s="61"/>
      <c r="CT98" s="61"/>
      <c r="CV98" s="61"/>
      <c r="CW98" s="61"/>
      <c r="CX98" s="61"/>
      <c r="CY98" s="61"/>
      <c r="CZ98" s="61"/>
      <c r="DB98" s="61"/>
      <c r="DC98" s="61"/>
      <c r="DD98" s="61"/>
      <c r="DE98" s="61"/>
      <c r="DF98" s="61"/>
      <c r="DH98" s="61"/>
      <c r="DI98" s="61"/>
      <c r="DJ98" s="61"/>
      <c r="DK98" s="61"/>
      <c r="DL98" s="61"/>
      <c r="DN98" s="61"/>
      <c r="DO98" s="61"/>
      <c r="DP98" s="61"/>
      <c r="DQ98" s="61"/>
      <c r="DR98" s="61"/>
      <c r="DS98" s="8" t="s">
        <v>1719</v>
      </c>
    </row>
    <row r="99" spans="2:124" ht="14.25" customHeight="1" x14ac:dyDescent="0.3">
      <c r="B99" s="567">
        <f t="shared" si="22"/>
        <v>88</v>
      </c>
      <c r="C99" s="494" t="s">
        <v>1727</v>
      </c>
      <c r="D99" s="580"/>
      <c r="E99" s="581" t="s">
        <v>41</v>
      </c>
      <c r="F99" s="582">
        <v>3</v>
      </c>
      <c r="G99" s="442"/>
      <c r="H99" s="430"/>
      <c r="I99" s="430"/>
      <c r="J99" s="430"/>
      <c r="K99" s="560"/>
      <c r="L99" s="561">
        <f t="shared" si="13"/>
        <v>0</v>
      </c>
      <c r="M99" s="442"/>
      <c r="N99" s="430"/>
      <c r="O99" s="430"/>
      <c r="P99" s="430"/>
      <c r="Q99" s="560"/>
      <c r="R99" s="561">
        <f t="shared" si="14"/>
        <v>0</v>
      </c>
      <c r="S99" s="442"/>
      <c r="T99" s="430"/>
      <c r="U99" s="430"/>
      <c r="V99" s="430"/>
      <c r="W99" s="560"/>
      <c r="X99" s="561">
        <f t="shared" si="15"/>
        <v>0</v>
      </c>
      <c r="Y99" s="442"/>
      <c r="Z99" s="430"/>
      <c r="AA99" s="430"/>
      <c r="AB99" s="430"/>
      <c r="AC99" s="560"/>
      <c r="AD99" s="561">
        <f t="shared" si="16"/>
        <v>0</v>
      </c>
      <c r="AE99" s="442"/>
      <c r="AF99" s="430"/>
      <c r="AG99" s="430"/>
      <c r="AH99" s="430"/>
      <c r="AI99" s="560"/>
      <c r="AJ99" s="561">
        <f t="shared" si="17"/>
        <v>0</v>
      </c>
      <c r="AK99" s="442"/>
      <c r="AL99" s="430"/>
      <c r="AM99" s="430"/>
      <c r="AN99" s="430"/>
      <c r="AO99" s="560"/>
      <c r="AP99" s="561">
        <f t="shared" si="18"/>
        <v>0</v>
      </c>
      <c r="AQ99" s="442"/>
      <c r="AR99" s="430"/>
      <c r="AS99" s="430"/>
      <c r="AT99" s="430"/>
      <c r="AU99" s="560"/>
      <c r="AV99" s="561">
        <f t="shared" si="19"/>
        <v>0</v>
      </c>
      <c r="AW99" s="442"/>
      <c r="AX99" s="430"/>
      <c r="AY99" s="430"/>
      <c r="AZ99" s="430"/>
      <c r="BA99" s="560"/>
      <c r="BB99" s="561">
        <f t="shared" si="20"/>
        <v>0</v>
      </c>
      <c r="BC99" s="403"/>
      <c r="BD99" s="91"/>
      <c r="BE99" s="409" t="s">
        <v>484</v>
      </c>
      <c r="BF99" s="204"/>
      <c r="BG99" s="43">
        <f t="shared" si="25"/>
        <v>0</v>
      </c>
      <c r="BH99" s="547"/>
      <c r="BJ99" s="567">
        <f t="shared" si="23"/>
        <v>88</v>
      </c>
      <c r="BK99" s="583" t="s">
        <v>1728</v>
      </c>
      <c r="BL99" s="581" t="s">
        <v>41</v>
      </c>
      <c r="BM99" s="582">
        <v>3</v>
      </c>
      <c r="BN99" s="570" t="s">
        <v>1729</v>
      </c>
      <c r="BO99" s="571" t="s">
        <v>1730</v>
      </c>
      <c r="BP99" s="571" t="s">
        <v>1731</v>
      </c>
      <c r="BQ99" s="571" t="s">
        <v>1732</v>
      </c>
      <c r="BR99" s="572" t="s">
        <v>1733</v>
      </c>
      <c r="BS99" s="613" t="s">
        <v>1734</v>
      </c>
      <c r="BV99" s="577">
        <f t="shared" si="24"/>
        <v>0</v>
      </c>
      <c r="BX99" s="61"/>
      <c r="BY99" s="61"/>
      <c r="BZ99" s="61"/>
      <c r="CA99" s="61"/>
      <c r="CB99" s="61"/>
      <c r="CD99" s="61"/>
      <c r="CE99" s="61"/>
      <c r="CF99" s="61"/>
      <c r="CG99" s="61"/>
      <c r="CH99" s="61"/>
      <c r="CJ99" s="61"/>
      <c r="CK99" s="61"/>
      <c r="CL99" s="61"/>
      <c r="CM99" s="61"/>
      <c r="CN99" s="61"/>
      <c r="CP99" s="61"/>
      <c r="CQ99" s="61"/>
      <c r="CR99" s="61"/>
      <c r="CS99" s="61"/>
      <c r="CT99" s="61"/>
      <c r="CV99" s="61"/>
      <c r="CW99" s="61"/>
      <c r="CX99" s="61"/>
      <c r="CY99" s="61"/>
      <c r="CZ99" s="61"/>
      <c r="DB99" s="61"/>
      <c r="DC99" s="61"/>
      <c r="DD99" s="61"/>
      <c r="DE99" s="61"/>
      <c r="DF99" s="61"/>
      <c r="DH99" s="61"/>
      <c r="DI99" s="61"/>
      <c r="DJ99" s="61"/>
      <c r="DK99" s="61"/>
      <c r="DL99" s="61"/>
      <c r="DN99" s="61"/>
      <c r="DO99" s="61"/>
      <c r="DP99" s="61"/>
      <c r="DQ99" s="61"/>
      <c r="DR99" s="61"/>
      <c r="DS99" s="8" t="s">
        <v>1727</v>
      </c>
    </row>
    <row r="100" spans="2:124" ht="14.25" customHeight="1" x14ac:dyDescent="0.3">
      <c r="B100" s="567">
        <f t="shared" si="22"/>
        <v>89</v>
      </c>
      <c r="C100" s="494" t="s">
        <v>1735</v>
      </c>
      <c r="D100" s="580"/>
      <c r="E100" s="581" t="s">
        <v>41</v>
      </c>
      <c r="F100" s="582">
        <v>3</v>
      </c>
      <c r="G100" s="442"/>
      <c r="H100" s="430"/>
      <c r="I100" s="430"/>
      <c r="J100" s="430"/>
      <c r="K100" s="560"/>
      <c r="L100" s="561">
        <f>SUM(G100:K100)</f>
        <v>0</v>
      </c>
      <c r="M100" s="442"/>
      <c r="N100" s="430"/>
      <c r="O100" s="430"/>
      <c r="P100" s="430"/>
      <c r="Q100" s="560"/>
      <c r="R100" s="561">
        <f>SUM(M100:Q100)</f>
        <v>0</v>
      </c>
      <c r="S100" s="442"/>
      <c r="T100" s="430"/>
      <c r="U100" s="430"/>
      <c r="V100" s="430"/>
      <c r="W100" s="560"/>
      <c r="X100" s="561">
        <f>SUM(S100:W100)</f>
        <v>0</v>
      </c>
      <c r="Y100" s="442"/>
      <c r="Z100" s="430"/>
      <c r="AA100" s="430"/>
      <c r="AB100" s="430"/>
      <c r="AC100" s="560"/>
      <c r="AD100" s="561">
        <f>SUM(Y100:AC100)</f>
        <v>0</v>
      </c>
      <c r="AE100" s="442"/>
      <c r="AF100" s="430"/>
      <c r="AG100" s="430"/>
      <c r="AH100" s="430"/>
      <c r="AI100" s="560"/>
      <c r="AJ100" s="561">
        <f>SUM(AE100:AI100)</f>
        <v>0</v>
      </c>
      <c r="AK100" s="442"/>
      <c r="AL100" s="430"/>
      <c r="AM100" s="430"/>
      <c r="AN100" s="430"/>
      <c r="AO100" s="560"/>
      <c r="AP100" s="561">
        <f>SUM(AK100:AO100)</f>
        <v>0</v>
      </c>
      <c r="AQ100" s="442"/>
      <c r="AR100" s="430"/>
      <c r="AS100" s="430"/>
      <c r="AT100" s="430"/>
      <c r="AU100" s="560"/>
      <c r="AV100" s="561">
        <f>SUM(AQ100:AU100)</f>
        <v>0</v>
      </c>
      <c r="AW100" s="442"/>
      <c r="AX100" s="430"/>
      <c r="AY100" s="430"/>
      <c r="AZ100" s="430"/>
      <c r="BA100" s="560"/>
      <c r="BB100" s="561">
        <f>SUM(AW100:BA100)</f>
        <v>0</v>
      </c>
      <c r="BC100" s="403"/>
      <c r="BD100" s="91"/>
      <c r="BE100" s="409" t="s">
        <v>484</v>
      </c>
      <c r="BF100" s="204"/>
      <c r="BG100" s="43">
        <f t="shared" si="25"/>
        <v>0</v>
      </c>
      <c r="BH100" s="547"/>
      <c r="BJ100" s="567">
        <f t="shared" si="23"/>
        <v>89</v>
      </c>
      <c r="BK100" s="583" t="s">
        <v>1736</v>
      </c>
      <c r="BL100" s="309" t="s">
        <v>41</v>
      </c>
      <c r="BM100" s="559">
        <v>3</v>
      </c>
      <c r="BN100" s="562" t="s">
        <v>1737</v>
      </c>
      <c r="BO100" s="563" t="s">
        <v>1738</v>
      </c>
      <c r="BP100" s="563" t="s">
        <v>1739</v>
      </c>
      <c r="BQ100" s="563" t="s">
        <v>1740</v>
      </c>
      <c r="BR100" s="564" t="s">
        <v>1741</v>
      </c>
      <c r="BS100" s="565" t="s">
        <v>1742</v>
      </c>
      <c r="BV100" s="577">
        <f t="shared" si="24"/>
        <v>0</v>
      </c>
      <c r="BX100" s="61"/>
      <c r="BY100" s="61"/>
      <c r="BZ100" s="61"/>
      <c r="CA100" s="61"/>
      <c r="CB100" s="61"/>
      <c r="CD100" s="61"/>
      <c r="CE100" s="61"/>
      <c r="CF100" s="61"/>
      <c r="CG100" s="61"/>
      <c r="CH100" s="61"/>
      <c r="CJ100" s="61"/>
      <c r="CK100" s="61"/>
      <c r="CL100" s="61"/>
      <c r="CM100" s="61"/>
      <c r="CN100" s="61"/>
      <c r="CP100" s="61"/>
      <c r="CQ100" s="61"/>
      <c r="CR100" s="61"/>
      <c r="CS100" s="61"/>
      <c r="CT100" s="61"/>
      <c r="CV100" s="61"/>
      <c r="CW100" s="61"/>
      <c r="CX100" s="61"/>
      <c r="CY100" s="61"/>
      <c r="CZ100" s="61"/>
      <c r="DB100" s="61"/>
      <c r="DC100" s="61"/>
      <c r="DD100" s="61"/>
      <c r="DE100" s="61"/>
      <c r="DF100" s="61"/>
      <c r="DH100" s="61"/>
      <c r="DI100" s="61"/>
      <c r="DJ100" s="61"/>
      <c r="DK100" s="61"/>
      <c r="DL100" s="61"/>
      <c r="DN100" s="61"/>
      <c r="DO100" s="61"/>
      <c r="DP100" s="61"/>
      <c r="DQ100" s="61"/>
      <c r="DR100" s="61"/>
      <c r="DS100" s="8" t="s">
        <v>1735</v>
      </c>
    </row>
    <row r="101" spans="2:124" ht="14.25" customHeight="1" x14ac:dyDescent="0.3">
      <c r="B101" s="567">
        <f t="shared" si="22"/>
        <v>90</v>
      </c>
      <c r="C101" s="494" t="s">
        <v>1743</v>
      </c>
      <c r="D101" s="580"/>
      <c r="E101" s="581" t="s">
        <v>41</v>
      </c>
      <c r="F101" s="582">
        <v>3</v>
      </c>
      <c r="G101" s="442"/>
      <c r="H101" s="430"/>
      <c r="I101" s="430"/>
      <c r="J101" s="430"/>
      <c r="K101" s="560"/>
      <c r="L101" s="561">
        <f>SUM(G101:K101)</f>
        <v>0</v>
      </c>
      <c r="M101" s="442"/>
      <c r="N101" s="430"/>
      <c r="O101" s="430"/>
      <c r="P101" s="430"/>
      <c r="Q101" s="560"/>
      <c r="R101" s="561">
        <f>SUM(M101:Q101)</f>
        <v>0</v>
      </c>
      <c r="S101" s="442"/>
      <c r="T101" s="430"/>
      <c r="U101" s="430"/>
      <c r="V101" s="430"/>
      <c r="W101" s="560"/>
      <c r="X101" s="561">
        <f>SUM(S101:W101)</f>
        <v>0</v>
      </c>
      <c r="Y101" s="442"/>
      <c r="Z101" s="430"/>
      <c r="AA101" s="430"/>
      <c r="AB101" s="430"/>
      <c r="AC101" s="560"/>
      <c r="AD101" s="561">
        <f>SUM(Y101:AC101)</f>
        <v>0</v>
      </c>
      <c r="AE101" s="442"/>
      <c r="AF101" s="430"/>
      <c r="AG101" s="430"/>
      <c r="AH101" s="430"/>
      <c r="AI101" s="560"/>
      <c r="AJ101" s="561">
        <f>SUM(AE101:AI101)</f>
        <v>0</v>
      </c>
      <c r="AK101" s="442"/>
      <c r="AL101" s="430"/>
      <c r="AM101" s="430"/>
      <c r="AN101" s="430"/>
      <c r="AO101" s="560"/>
      <c r="AP101" s="561">
        <f>SUM(AK101:AO101)</f>
        <v>0</v>
      </c>
      <c r="AQ101" s="442"/>
      <c r="AR101" s="430"/>
      <c r="AS101" s="430"/>
      <c r="AT101" s="430"/>
      <c r="AU101" s="560"/>
      <c r="AV101" s="561">
        <f>SUM(AQ101:AU101)</f>
        <v>0</v>
      </c>
      <c r="AW101" s="442"/>
      <c r="AX101" s="430"/>
      <c r="AY101" s="430"/>
      <c r="AZ101" s="430"/>
      <c r="BA101" s="560"/>
      <c r="BB101" s="561">
        <f>SUM(AW101:BA101)</f>
        <v>0</v>
      </c>
      <c r="BC101" s="403"/>
      <c r="BD101" s="91"/>
      <c r="BE101" s="409" t="s">
        <v>484</v>
      </c>
      <c r="BF101" s="204"/>
      <c r="BG101" s="43">
        <f t="shared" si="25"/>
        <v>0</v>
      </c>
      <c r="BH101" s="547"/>
      <c r="BJ101" s="567">
        <f t="shared" si="23"/>
        <v>90</v>
      </c>
      <c r="BK101" s="583" t="s">
        <v>1744</v>
      </c>
      <c r="BL101" s="309" t="s">
        <v>41</v>
      </c>
      <c r="BM101" s="559">
        <v>3</v>
      </c>
      <c r="BN101" s="562" t="s">
        <v>1745</v>
      </c>
      <c r="BO101" s="563" t="s">
        <v>1746</v>
      </c>
      <c r="BP101" s="563" t="s">
        <v>1747</v>
      </c>
      <c r="BQ101" s="563" t="s">
        <v>1748</v>
      </c>
      <c r="BR101" s="564" t="s">
        <v>1749</v>
      </c>
      <c r="BS101" s="565" t="s">
        <v>1750</v>
      </c>
      <c r="BV101" s="577">
        <f t="shared" si="24"/>
        <v>0</v>
      </c>
      <c r="BX101" s="61"/>
      <c r="BY101" s="61"/>
      <c r="BZ101" s="61"/>
      <c r="CA101" s="61"/>
      <c r="CB101" s="61"/>
      <c r="CD101" s="61"/>
      <c r="CE101" s="61"/>
      <c r="CF101" s="61"/>
      <c r="CG101" s="61"/>
      <c r="CH101" s="61"/>
      <c r="CJ101" s="61"/>
      <c r="CK101" s="61"/>
      <c r="CL101" s="61"/>
      <c r="CM101" s="61"/>
      <c r="CN101" s="61"/>
      <c r="CP101" s="61"/>
      <c r="CQ101" s="61"/>
      <c r="CR101" s="61"/>
      <c r="CS101" s="61"/>
      <c r="CT101" s="61"/>
      <c r="CV101" s="61"/>
      <c r="CW101" s="61"/>
      <c r="CX101" s="61"/>
      <c r="CY101" s="61"/>
      <c r="CZ101" s="61"/>
      <c r="DB101" s="61"/>
      <c r="DC101" s="61"/>
      <c r="DD101" s="61"/>
      <c r="DE101" s="61"/>
      <c r="DF101" s="61"/>
      <c r="DH101" s="61"/>
      <c r="DI101" s="61"/>
      <c r="DJ101" s="61"/>
      <c r="DK101" s="61"/>
      <c r="DL101" s="61"/>
      <c r="DN101" s="61"/>
      <c r="DO101" s="61"/>
      <c r="DP101" s="61"/>
      <c r="DQ101" s="61"/>
      <c r="DR101" s="61"/>
      <c r="DS101" s="8" t="s">
        <v>1743</v>
      </c>
    </row>
    <row r="102" spans="2:124" ht="14.25" customHeight="1" x14ac:dyDescent="0.3">
      <c r="B102" s="567">
        <f t="shared" si="22"/>
        <v>91</v>
      </c>
      <c r="C102" s="494" t="s">
        <v>1751</v>
      </c>
      <c r="D102" s="580"/>
      <c r="E102" s="581" t="s">
        <v>41</v>
      </c>
      <c r="F102" s="582">
        <v>3</v>
      </c>
      <c r="G102" s="442"/>
      <c r="H102" s="430"/>
      <c r="I102" s="430"/>
      <c r="J102" s="430"/>
      <c r="K102" s="560"/>
      <c r="L102" s="561">
        <f>SUM(G102:K102)</f>
        <v>0</v>
      </c>
      <c r="M102" s="442"/>
      <c r="N102" s="430"/>
      <c r="O102" s="430"/>
      <c r="P102" s="430"/>
      <c r="Q102" s="560"/>
      <c r="R102" s="561">
        <f>SUM(M102:Q102)</f>
        <v>0</v>
      </c>
      <c r="S102" s="442"/>
      <c r="T102" s="430"/>
      <c r="U102" s="430"/>
      <c r="V102" s="430"/>
      <c r="W102" s="560"/>
      <c r="X102" s="561">
        <f>SUM(S102:W102)</f>
        <v>0</v>
      </c>
      <c r="Y102" s="442"/>
      <c r="Z102" s="430"/>
      <c r="AA102" s="430"/>
      <c r="AB102" s="430"/>
      <c r="AC102" s="560"/>
      <c r="AD102" s="561">
        <f>SUM(Y102:AC102)</f>
        <v>0</v>
      </c>
      <c r="AE102" s="442"/>
      <c r="AF102" s="430"/>
      <c r="AG102" s="430"/>
      <c r="AH102" s="430"/>
      <c r="AI102" s="560"/>
      <c r="AJ102" s="561">
        <f>SUM(AE102:AI102)</f>
        <v>0</v>
      </c>
      <c r="AK102" s="442"/>
      <c r="AL102" s="430"/>
      <c r="AM102" s="430"/>
      <c r="AN102" s="430"/>
      <c r="AO102" s="560"/>
      <c r="AP102" s="561">
        <f>SUM(AK102:AO102)</f>
        <v>0</v>
      </c>
      <c r="AQ102" s="442"/>
      <c r="AR102" s="430"/>
      <c r="AS102" s="430"/>
      <c r="AT102" s="430"/>
      <c r="AU102" s="560"/>
      <c r="AV102" s="561">
        <f>SUM(AQ102:AU102)</f>
        <v>0</v>
      </c>
      <c r="AW102" s="442"/>
      <c r="AX102" s="430"/>
      <c r="AY102" s="430"/>
      <c r="AZ102" s="430"/>
      <c r="BA102" s="560"/>
      <c r="BB102" s="561">
        <f>SUM(AW102:BA102)</f>
        <v>0</v>
      </c>
      <c r="BC102" s="403"/>
      <c r="BD102" s="91"/>
      <c r="BE102" s="409" t="s">
        <v>484</v>
      </c>
      <c r="BF102" s="204"/>
      <c r="BG102" s="43">
        <f t="shared" si="25"/>
        <v>0</v>
      </c>
      <c r="BH102" s="547"/>
      <c r="BJ102" s="567">
        <f t="shared" si="23"/>
        <v>91</v>
      </c>
      <c r="BK102" s="583" t="s">
        <v>1752</v>
      </c>
      <c r="BL102" s="309" t="s">
        <v>41</v>
      </c>
      <c r="BM102" s="559">
        <v>3</v>
      </c>
      <c r="BN102" s="562" t="s">
        <v>1753</v>
      </c>
      <c r="BO102" s="563" t="s">
        <v>1754</v>
      </c>
      <c r="BP102" s="563" t="s">
        <v>1755</v>
      </c>
      <c r="BQ102" s="563" t="s">
        <v>1756</v>
      </c>
      <c r="BR102" s="564" t="s">
        <v>1757</v>
      </c>
      <c r="BS102" s="565" t="s">
        <v>1758</v>
      </c>
      <c r="BV102" s="577">
        <f t="shared" si="24"/>
        <v>0</v>
      </c>
      <c r="BX102" s="61"/>
      <c r="BY102" s="61"/>
      <c r="BZ102" s="61"/>
      <c r="CA102" s="61"/>
      <c r="CB102" s="61"/>
      <c r="CD102" s="61"/>
      <c r="CE102" s="61"/>
      <c r="CF102" s="61"/>
      <c r="CG102" s="61"/>
      <c r="CH102" s="61"/>
      <c r="CJ102" s="61"/>
      <c r="CK102" s="61"/>
      <c r="CL102" s="61"/>
      <c r="CM102" s="61"/>
      <c r="CN102" s="61"/>
      <c r="CP102" s="61"/>
      <c r="CQ102" s="61"/>
      <c r="CR102" s="61"/>
      <c r="CS102" s="61"/>
      <c r="CT102" s="61"/>
      <c r="CV102" s="61"/>
      <c r="CW102" s="61"/>
      <c r="CX102" s="61"/>
      <c r="CY102" s="61"/>
      <c r="CZ102" s="61"/>
      <c r="DB102" s="61"/>
      <c r="DC102" s="61"/>
      <c r="DD102" s="61"/>
      <c r="DE102" s="61"/>
      <c r="DF102" s="61"/>
      <c r="DH102" s="61"/>
      <c r="DI102" s="61"/>
      <c r="DJ102" s="61"/>
      <c r="DK102" s="61"/>
      <c r="DL102" s="61"/>
      <c r="DN102" s="61"/>
      <c r="DO102" s="61"/>
      <c r="DP102" s="61"/>
      <c r="DQ102" s="61"/>
      <c r="DR102" s="61"/>
      <c r="DS102" s="8" t="s">
        <v>1751</v>
      </c>
    </row>
    <row r="103" spans="2:124" ht="14.25" customHeight="1" x14ac:dyDescent="0.3">
      <c r="B103" s="567">
        <f t="shared" si="22"/>
        <v>92</v>
      </c>
      <c r="C103" s="494" t="s">
        <v>1759</v>
      </c>
      <c r="D103" s="580"/>
      <c r="E103" s="581" t="s">
        <v>41</v>
      </c>
      <c r="F103" s="582">
        <v>3</v>
      </c>
      <c r="G103" s="442"/>
      <c r="H103" s="430"/>
      <c r="I103" s="430"/>
      <c r="J103" s="430"/>
      <c r="K103" s="560"/>
      <c r="L103" s="561">
        <f>SUM(G103:K103)</f>
        <v>0</v>
      </c>
      <c r="M103" s="442"/>
      <c r="N103" s="430"/>
      <c r="O103" s="430"/>
      <c r="P103" s="430"/>
      <c r="Q103" s="560"/>
      <c r="R103" s="561">
        <f>SUM(M103:Q103)</f>
        <v>0</v>
      </c>
      <c r="S103" s="442"/>
      <c r="T103" s="430"/>
      <c r="U103" s="430"/>
      <c r="V103" s="430"/>
      <c r="W103" s="560"/>
      <c r="X103" s="561">
        <f>SUM(S103:W103)</f>
        <v>0</v>
      </c>
      <c r="Y103" s="442"/>
      <c r="Z103" s="430"/>
      <c r="AA103" s="430"/>
      <c r="AB103" s="430"/>
      <c r="AC103" s="560"/>
      <c r="AD103" s="561">
        <f>SUM(Y103:AC103)</f>
        <v>0</v>
      </c>
      <c r="AE103" s="442"/>
      <c r="AF103" s="430"/>
      <c r="AG103" s="430"/>
      <c r="AH103" s="430"/>
      <c r="AI103" s="560"/>
      <c r="AJ103" s="561">
        <f>SUM(AE103:AI103)</f>
        <v>0</v>
      </c>
      <c r="AK103" s="442"/>
      <c r="AL103" s="430"/>
      <c r="AM103" s="430"/>
      <c r="AN103" s="430"/>
      <c r="AO103" s="560"/>
      <c r="AP103" s="561">
        <f>SUM(AK103:AO103)</f>
        <v>0</v>
      </c>
      <c r="AQ103" s="442"/>
      <c r="AR103" s="430"/>
      <c r="AS103" s="430"/>
      <c r="AT103" s="430"/>
      <c r="AU103" s="560"/>
      <c r="AV103" s="561">
        <f>SUM(AQ103:AU103)</f>
        <v>0</v>
      </c>
      <c r="AW103" s="442"/>
      <c r="AX103" s="430"/>
      <c r="AY103" s="430"/>
      <c r="AZ103" s="430"/>
      <c r="BA103" s="560"/>
      <c r="BB103" s="561">
        <f>SUM(AW103:BA103)</f>
        <v>0</v>
      </c>
      <c r="BC103" s="403"/>
      <c r="BD103" s="91"/>
      <c r="BE103" s="409" t="s">
        <v>484</v>
      </c>
      <c r="BF103" s="204"/>
      <c r="BG103" s="43">
        <f t="shared" si="25"/>
        <v>0</v>
      </c>
      <c r="BH103" s="547"/>
      <c r="BJ103" s="567">
        <f t="shared" si="23"/>
        <v>92</v>
      </c>
      <c r="BK103" s="583" t="s">
        <v>1760</v>
      </c>
      <c r="BL103" s="309" t="s">
        <v>41</v>
      </c>
      <c r="BM103" s="559">
        <v>3</v>
      </c>
      <c r="BN103" s="562" t="s">
        <v>1761</v>
      </c>
      <c r="BO103" s="563" t="s">
        <v>1762</v>
      </c>
      <c r="BP103" s="563" t="s">
        <v>1763</v>
      </c>
      <c r="BQ103" s="563" t="s">
        <v>1764</v>
      </c>
      <c r="BR103" s="564" t="s">
        <v>1765</v>
      </c>
      <c r="BS103" s="565" t="s">
        <v>1766</v>
      </c>
      <c r="BV103" s="577">
        <f t="shared" si="24"/>
        <v>0</v>
      </c>
      <c r="BX103" s="61"/>
      <c r="BY103" s="61"/>
      <c r="BZ103" s="61"/>
      <c r="CA103" s="61"/>
      <c r="CB103" s="61"/>
      <c r="CD103" s="61"/>
      <c r="CE103" s="61"/>
      <c r="CF103" s="61"/>
      <c r="CG103" s="61"/>
      <c r="CH103" s="61"/>
      <c r="CJ103" s="61"/>
      <c r="CK103" s="61"/>
      <c r="CL103" s="61"/>
      <c r="CM103" s="61"/>
      <c r="CN103" s="61"/>
      <c r="CP103" s="61"/>
      <c r="CQ103" s="61"/>
      <c r="CR103" s="61"/>
      <c r="CS103" s="61"/>
      <c r="CT103" s="61"/>
      <c r="CV103" s="61"/>
      <c r="CW103" s="61"/>
      <c r="CX103" s="61"/>
      <c r="CY103" s="61"/>
      <c r="CZ103" s="61"/>
      <c r="DB103" s="61"/>
      <c r="DC103" s="61"/>
      <c r="DD103" s="61"/>
      <c r="DE103" s="61"/>
      <c r="DF103" s="61"/>
      <c r="DH103" s="61"/>
      <c r="DI103" s="61"/>
      <c r="DJ103" s="61"/>
      <c r="DK103" s="61"/>
      <c r="DL103" s="61"/>
      <c r="DN103" s="61"/>
      <c r="DO103" s="61"/>
      <c r="DP103" s="61"/>
      <c r="DQ103" s="61"/>
      <c r="DR103" s="61"/>
      <c r="DS103" s="8" t="s">
        <v>1759</v>
      </c>
    </row>
    <row r="104" spans="2:124" ht="14.25" customHeight="1" thickBot="1" x14ac:dyDescent="0.35">
      <c r="B104" s="567">
        <f t="shared" si="22"/>
        <v>93</v>
      </c>
      <c r="C104" s="494" t="s">
        <v>1767</v>
      </c>
      <c r="D104" s="580"/>
      <c r="E104" s="581" t="s">
        <v>41</v>
      </c>
      <c r="F104" s="582">
        <v>3</v>
      </c>
      <c r="G104" s="586"/>
      <c r="H104" s="587"/>
      <c r="I104" s="587"/>
      <c r="J104" s="587"/>
      <c r="K104" s="588"/>
      <c r="L104" s="561">
        <f>SUM(G104:K104)</f>
        <v>0</v>
      </c>
      <c r="M104" s="586"/>
      <c r="N104" s="587"/>
      <c r="O104" s="587"/>
      <c r="P104" s="587"/>
      <c r="Q104" s="588"/>
      <c r="R104" s="561">
        <f>SUM(M104:Q104)</f>
        <v>0</v>
      </c>
      <c r="S104" s="586"/>
      <c r="T104" s="587"/>
      <c r="U104" s="587"/>
      <c r="V104" s="587"/>
      <c r="W104" s="588"/>
      <c r="X104" s="561">
        <f>SUM(S104:W104)</f>
        <v>0</v>
      </c>
      <c r="Y104" s="586"/>
      <c r="Z104" s="587"/>
      <c r="AA104" s="587"/>
      <c r="AB104" s="587"/>
      <c r="AC104" s="588"/>
      <c r="AD104" s="561">
        <f>SUM(Y104:AC104)</f>
        <v>0</v>
      </c>
      <c r="AE104" s="586"/>
      <c r="AF104" s="587"/>
      <c r="AG104" s="587"/>
      <c r="AH104" s="587"/>
      <c r="AI104" s="588"/>
      <c r="AJ104" s="561">
        <f>SUM(AE104:AI104)</f>
        <v>0</v>
      </c>
      <c r="AK104" s="586"/>
      <c r="AL104" s="587"/>
      <c r="AM104" s="587"/>
      <c r="AN104" s="587"/>
      <c r="AO104" s="588"/>
      <c r="AP104" s="561">
        <f>SUM(AK104:AO104)</f>
        <v>0</v>
      </c>
      <c r="AQ104" s="586"/>
      <c r="AR104" s="587"/>
      <c r="AS104" s="587"/>
      <c r="AT104" s="587"/>
      <c r="AU104" s="588"/>
      <c r="AV104" s="561">
        <f>SUM(AQ104:AU104)</f>
        <v>0</v>
      </c>
      <c r="AW104" s="586"/>
      <c r="AX104" s="587"/>
      <c r="AY104" s="587"/>
      <c r="AZ104" s="587"/>
      <c r="BA104" s="588"/>
      <c r="BB104" s="561">
        <f>SUM(AW104:BA104)</f>
        <v>0</v>
      </c>
      <c r="BC104" s="403"/>
      <c r="BD104" s="91"/>
      <c r="BE104" s="409" t="s">
        <v>484</v>
      </c>
      <c r="BF104" s="204"/>
      <c r="BG104" s="43">
        <f t="shared" si="25"/>
        <v>0</v>
      </c>
      <c r="BH104" s="547"/>
      <c r="BJ104" s="567">
        <f t="shared" si="23"/>
        <v>93</v>
      </c>
      <c r="BK104" s="583" t="s">
        <v>1768</v>
      </c>
      <c r="BL104" s="614" t="s">
        <v>41</v>
      </c>
      <c r="BM104" s="615">
        <v>3</v>
      </c>
      <c r="BN104" s="616" t="s">
        <v>1769</v>
      </c>
      <c r="BO104" s="590" t="s">
        <v>1770</v>
      </c>
      <c r="BP104" s="590" t="s">
        <v>1771</v>
      </c>
      <c r="BQ104" s="590" t="s">
        <v>1772</v>
      </c>
      <c r="BR104" s="617" t="s">
        <v>1773</v>
      </c>
      <c r="BS104" s="592" t="s">
        <v>1774</v>
      </c>
      <c r="BV104" s="577">
        <f t="shared" si="24"/>
        <v>0</v>
      </c>
      <c r="BX104" s="61"/>
      <c r="BY104" s="61"/>
      <c r="BZ104" s="61"/>
      <c r="CA104" s="61"/>
      <c r="CB104" s="61"/>
      <c r="CD104" s="61"/>
      <c r="CE104" s="61"/>
      <c r="CF104" s="61"/>
      <c r="CG104" s="61"/>
      <c r="CH104" s="61"/>
      <c r="CJ104" s="61"/>
      <c r="CK104" s="61"/>
      <c r="CL104" s="61"/>
      <c r="CM104" s="61"/>
      <c r="CN104" s="61"/>
      <c r="CP104" s="61"/>
      <c r="CQ104" s="61"/>
      <c r="CR104" s="61"/>
      <c r="CS104" s="61"/>
      <c r="CT104" s="61"/>
      <c r="CV104" s="61"/>
      <c r="CW104" s="61"/>
      <c r="CX104" s="61"/>
      <c r="CY104" s="61"/>
      <c r="CZ104" s="61"/>
      <c r="DB104" s="61"/>
      <c r="DC104" s="61"/>
      <c r="DD104" s="61"/>
      <c r="DE104" s="61"/>
      <c r="DF104" s="61"/>
      <c r="DH104" s="61"/>
      <c r="DI104" s="61"/>
      <c r="DJ104" s="61"/>
      <c r="DK104" s="61"/>
      <c r="DL104" s="61"/>
      <c r="DN104" s="61"/>
      <c r="DO104" s="61"/>
      <c r="DP104" s="61"/>
      <c r="DQ104" s="61"/>
      <c r="DR104" s="61"/>
      <c r="DS104" s="8" t="s">
        <v>1767</v>
      </c>
    </row>
    <row r="105" spans="2:124" s="529" customFormat="1" ht="14.25" customHeight="1" thickBot="1" x14ac:dyDescent="0.35">
      <c r="B105" s="593">
        <f t="shared" si="22"/>
        <v>94</v>
      </c>
      <c r="C105" s="594" t="s">
        <v>1775</v>
      </c>
      <c r="D105" s="595"/>
      <c r="E105" s="596" t="s">
        <v>41</v>
      </c>
      <c r="F105" s="597">
        <v>3</v>
      </c>
      <c r="G105" s="598">
        <f>SUM(G59:G104)</f>
        <v>0.63986261964000002</v>
      </c>
      <c r="H105" s="350">
        <f>SUM(H59:H104)</f>
        <v>2.2658879999999999</v>
      </c>
      <c r="I105" s="350">
        <f>SUM(I59:I104)</f>
        <v>0</v>
      </c>
      <c r="J105" s="350">
        <f>SUM(J59:J104)</f>
        <v>1.1851E-2</v>
      </c>
      <c r="K105" s="599">
        <f>SUM(K59:K104)</f>
        <v>0</v>
      </c>
      <c r="L105" s="600">
        <f t="shared" si="13"/>
        <v>2.9176016196400001</v>
      </c>
      <c r="M105" s="598">
        <f>SUM(M59:M104)</f>
        <v>0.80752127822920006</v>
      </c>
      <c r="N105" s="350">
        <f>SUM(N59:N104)</f>
        <v>3.6481150000000002</v>
      </c>
      <c r="O105" s="350">
        <f>SUM(O59:O104)</f>
        <v>0</v>
      </c>
      <c r="P105" s="350">
        <f>SUM(P59:P104)</f>
        <v>0.186026</v>
      </c>
      <c r="Q105" s="599">
        <f>SUM(Q59:Q104)</f>
        <v>0</v>
      </c>
      <c r="R105" s="600">
        <f t="shared" si="14"/>
        <v>4.6416622782291999</v>
      </c>
      <c r="S105" s="598">
        <f>SUM(S59:S104)</f>
        <v>0.94939889657607601</v>
      </c>
      <c r="T105" s="350">
        <f>SUM(T59:T104)</f>
        <v>5.9166099999999986</v>
      </c>
      <c r="U105" s="350">
        <f>SUM(U59:U104)</f>
        <v>0</v>
      </c>
      <c r="V105" s="350">
        <f>SUM(V59:V104)</f>
        <v>0.617622</v>
      </c>
      <c r="W105" s="599">
        <f>SUM(W59:W104)</f>
        <v>0</v>
      </c>
      <c r="X105" s="600">
        <f t="shared" si="15"/>
        <v>7.4836308965760745</v>
      </c>
      <c r="Y105" s="598">
        <f>SUM(Y59:Y104)</f>
        <v>1.7232240205662837</v>
      </c>
      <c r="Z105" s="350">
        <f>SUM(Z59:Z104)</f>
        <v>5.7591339804825008</v>
      </c>
      <c r="AA105" s="350">
        <f>SUM(AA59:AA104)</f>
        <v>0</v>
      </c>
      <c r="AB105" s="350">
        <f>SUM(AB59:AB104)</f>
        <v>0.59644458371755948</v>
      </c>
      <c r="AC105" s="599">
        <f>SUM(AC59:AC104)</f>
        <v>0</v>
      </c>
      <c r="AD105" s="600">
        <f t="shared" si="16"/>
        <v>8.0788025847663434</v>
      </c>
      <c r="AE105" s="598">
        <f>SUM(AE59:AE104)</f>
        <v>2.1793600270473088</v>
      </c>
      <c r="AF105" s="350">
        <f>SUM(AF59:AF104)</f>
        <v>6.6699694782474763</v>
      </c>
      <c r="AG105" s="350">
        <f>SUM(AG59:AG104)</f>
        <v>0</v>
      </c>
      <c r="AH105" s="350">
        <f>SUM(AH59:AH104)</f>
        <v>0.59644458371755948</v>
      </c>
      <c r="AI105" s="599">
        <f>SUM(AI59:AI104)</f>
        <v>0</v>
      </c>
      <c r="AJ105" s="600">
        <f t="shared" si="17"/>
        <v>9.4457740890123443</v>
      </c>
      <c r="AK105" s="598">
        <f>SUM(AK59:AK104)</f>
        <v>1.3602452388562294</v>
      </c>
      <c r="AL105" s="350">
        <f>SUM(AL59:AL104)</f>
        <v>7.6980620250772889</v>
      </c>
      <c r="AM105" s="350">
        <f>SUM(AM59:AM104)</f>
        <v>0</v>
      </c>
      <c r="AN105" s="350">
        <f>SUM(AN59:AN104)</f>
        <v>0.59644458371755948</v>
      </c>
      <c r="AO105" s="599">
        <f>SUM(AO59:AO104)</f>
        <v>0</v>
      </c>
      <c r="AP105" s="600">
        <f t="shared" si="18"/>
        <v>9.6547518476510774</v>
      </c>
      <c r="AQ105" s="598">
        <f>SUM(AQ59:AQ104)</f>
        <v>1.36582656385368</v>
      </c>
      <c r="AR105" s="350">
        <f>SUM(AR59:AR104)</f>
        <v>7.8673343966441127</v>
      </c>
      <c r="AS105" s="350">
        <f>SUM(AS59:AS104)</f>
        <v>0</v>
      </c>
      <c r="AT105" s="350">
        <f>SUM(AT59:AT104)</f>
        <v>0.59644458371755948</v>
      </c>
      <c r="AU105" s="599">
        <f>SUM(AU59:AU104)</f>
        <v>0</v>
      </c>
      <c r="AV105" s="600">
        <f t="shared" si="19"/>
        <v>9.8296055442153527</v>
      </c>
      <c r="AW105" s="598">
        <f>SUM(AW59:AW104)</f>
        <v>1.4962435971267132</v>
      </c>
      <c r="AX105" s="350">
        <f>SUM(AX59:AX104)</f>
        <v>15.414910316214725</v>
      </c>
      <c r="AY105" s="350">
        <f>SUM(AY59:AY104)</f>
        <v>0</v>
      </c>
      <c r="AZ105" s="350">
        <f>SUM(AZ59:AZ104)</f>
        <v>0.59644458371755948</v>
      </c>
      <c r="BA105" s="599">
        <f>SUM(BA59:BA104)</f>
        <v>0</v>
      </c>
      <c r="BB105" s="600">
        <f t="shared" si="20"/>
        <v>17.507598497058996</v>
      </c>
      <c r="BC105" s="440"/>
      <c r="BD105" s="601" t="s">
        <v>1776</v>
      </c>
      <c r="BE105" s="602"/>
      <c r="BF105" s="618"/>
      <c r="BG105" s="43"/>
      <c r="BH105" s="547"/>
      <c r="BJ105" s="593">
        <f>BJ104+1</f>
        <v>94</v>
      </c>
      <c r="BK105" s="594" t="s">
        <v>1775</v>
      </c>
      <c r="BL105" s="596" t="s">
        <v>41</v>
      </c>
      <c r="BM105" s="597">
        <v>3</v>
      </c>
      <c r="BN105" s="604" t="s">
        <v>1777</v>
      </c>
      <c r="BO105" s="605" t="s">
        <v>1778</v>
      </c>
      <c r="BP105" s="605" t="s">
        <v>1779</v>
      </c>
      <c r="BQ105" s="605" t="s">
        <v>1780</v>
      </c>
      <c r="BR105" s="606" t="s">
        <v>1781</v>
      </c>
      <c r="BS105" s="607" t="s">
        <v>1782</v>
      </c>
      <c r="BU105" s="7"/>
      <c r="BV105" s="14"/>
      <c r="BW105" s="14"/>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7"/>
    </row>
    <row r="106" spans="2:124" ht="14.25" customHeight="1" x14ac:dyDescent="0.3">
      <c r="B106" s="403"/>
      <c r="C106" s="403"/>
      <c r="D106" s="619"/>
      <c r="E106" s="403"/>
      <c r="F106" s="403"/>
      <c r="G106" s="403"/>
      <c r="H106" s="403"/>
      <c r="I106" s="403"/>
      <c r="J106" s="403"/>
      <c r="K106" s="403"/>
      <c r="L106" s="403"/>
      <c r="M106" s="403"/>
      <c r="N106" s="403"/>
      <c r="O106" s="403"/>
      <c r="P106" s="403"/>
      <c r="Q106" s="403"/>
      <c r="R106" s="403"/>
      <c r="S106" s="403"/>
      <c r="T106" s="403"/>
      <c r="U106" s="403"/>
      <c r="V106" s="403"/>
      <c r="W106" s="403"/>
      <c r="X106" s="403"/>
      <c r="Y106" s="403"/>
      <c r="Z106" s="403"/>
      <c r="AA106" s="403"/>
      <c r="AB106" s="403"/>
      <c r="AC106" s="403"/>
      <c r="AD106" s="403"/>
      <c r="AE106" s="403"/>
      <c r="AF106" s="403"/>
      <c r="AG106" s="403"/>
      <c r="AH106" s="403"/>
      <c r="AI106" s="403"/>
      <c r="AJ106" s="403"/>
      <c r="AK106" s="403"/>
      <c r="AL106" s="403"/>
      <c r="AM106" s="403"/>
      <c r="AN106" s="403"/>
      <c r="AO106" s="403"/>
      <c r="AP106" s="403"/>
      <c r="AQ106" s="403"/>
      <c r="AR106" s="403"/>
      <c r="AS106" s="403"/>
      <c r="AT106" s="403"/>
      <c r="AU106" s="403"/>
      <c r="AV106" s="403"/>
      <c r="AW106" s="403"/>
      <c r="AX106" s="403"/>
      <c r="AY106" s="403"/>
      <c r="AZ106" s="403"/>
      <c r="BA106" s="403"/>
      <c r="BB106" s="403"/>
      <c r="BC106" s="403"/>
      <c r="BD106" s="403"/>
      <c r="BF106" s="395"/>
      <c r="BG106" s="43"/>
      <c r="BH106" s="547"/>
    </row>
    <row r="107" spans="2:124" ht="14.25" customHeight="1" x14ac:dyDescent="0.3">
      <c r="B107" s="206" t="s">
        <v>291</v>
      </c>
      <c r="C107" s="207"/>
      <c r="D107" s="208"/>
      <c r="E107" s="208"/>
      <c r="F107" s="208"/>
      <c r="G107" s="35"/>
      <c r="H107" s="209"/>
      <c r="I107" s="209"/>
      <c r="J107" s="209"/>
      <c r="K107" s="209"/>
      <c r="L107" s="209"/>
      <c r="M107" s="209"/>
      <c r="N107" s="209"/>
      <c r="O107" s="209"/>
      <c r="P107" s="209"/>
      <c r="Q107" s="209"/>
      <c r="R107" s="111"/>
      <c r="S107" s="111"/>
      <c r="T107" s="111"/>
      <c r="U107" s="111"/>
      <c r="V107" s="403"/>
      <c r="W107" s="403"/>
      <c r="X107" s="403"/>
      <c r="Y107" s="403"/>
      <c r="Z107" s="403"/>
      <c r="AA107" s="403"/>
      <c r="AB107" s="403"/>
      <c r="AC107" s="403"/>
      <c r="AD107" s="403"/>
      <c r="AE107" s="403"/>
      <c r="AF107" s="403"/>
      <c r="AG107" s="403"/>
      <c r="AH107" s="403"/>
      <c r="AI107" s="403"/>
      <c r="AJ107" s="403"/>
      <c r="AK107" s="403"/>
      <c r="AL107" s="403"/>
      <c r="AM107" s="403"/>
      <c r="AN107" s="403"/>
      <c r="AO107" s="403"/>
      <c r="AP107" s="403"/>
      <c r="AQ107" s="403"/>
      <c r="AR107" s="403"/>
      <c r="AS107" s="403"/>
      <c r="AT107" s="403"/>
      <c r="AU107" s="403"/>
      <c r="AV107" s="403"/>
      <c r="AW107" s="403"/>
      <c r="AX107" s="403"/>
      <c r="AY107" s="403"/>
      <c r="AZ107" s="403"/>
      <c r="BA107" s="403"/>
      <c r="BB107" s="403"/>
      <c r="BC107" s="403"/>
      <c r="BD107" s="403"/>
      <c r="BF107" s="204"/>
      <c r="BG107" s="43"/>
      <c r="BH107" s="547"/>
    </row>
    <row r="108" spans="2:124" ht="14.25" customHeight="1" x14ac:dyDescent="0.3">
      <c r="B108" s="211"/>
      <c r="C108" s="212" t="s">
        <v>292</v>
      </c>
      <c r="D108" s="208"/>
      <c r="E108" s="208"/>
      <c r="F108" s="208"/>
      <c r="G108" s="35"/>
      <c r="H108" s="209"/>
      <c r="I108" s="209"/>
      <c r="J108" s="209"/>
      <c r="K108" s="209"/>
      <c r="L108" s="209"/>
      <c r="M108" s="209"/>
      <c r="N108" s="209"/>
      <c r="O108" s="209"/>
      <c r="P108" s="209"/>
      <c r="Q108" s="209"/>
      <c r="R108" s="111"/>
      <c r="S108" s="111"/>
      <c r="T108" s="111"/>
      <c r="U108" s="111"/>
      <c r="V108" s="403"/>
      <c r="W108" s="403"/>
      <c r="X108" s="403"/>
      <c r="Y108" s="403"/>
      <c r="Z108" s="403"/>
      <c r="AA108" s="403"/>
      <c r="AB108" s="403"/>
      <c r="AC108" s="403"/>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3"/>
      <c r="AY108" s="403"/>
      <c r="AZ108" s="403"/>
      <c r="BA108" s="403"/>
      <c r="BB108" s="403"/>
      <c r="BC108" s="403"/>
      <c r="BD108" s="403"/>
      <c r="BF108" s="204"/>
    </row>
    <row r="109" spans="2:124" ht="14.25" customHeight="1" x14ac:dyDescent="0.3">
      <c r="B109" s="213"/>
      <c r="C109" s="212" t="s">
        <v>293</v>
      </c>
      <c r="D109" s="208"/>
      <c r="E109" s="208"/>
      <c r="F109" s="208"/>
      <c r="G109" s="35"/>
      <c r="H109" s="209"/>
      <c r="I109" s="209"/>
      <c r="J109" s="209"/>
      <c r="K109" s="209"/>
      <c r="L109" s="209"/>
      <c r="M109" s="209"/>
      <c r="N109" s="209"/>
      <c r="O109" s="209"/>
      <c r="P109" s="209"/>
      <c r="Q109" s="209"/>
      <c r="R109" s="111"/>
      <c r="S109" s="111"/>
      <c r="T109" s="111"/>
      <c r="U109" s="111"/>
      <c r="V109" s="403"/>
      <c r="W109" s="403"/>
      <c r="X109" s="403"/>
      <c r="Y109" s="403"/>
      <c r="Z109" s="403"/>
      <c r="AA109" s="403"/>
      <c r="AB109" s="403"/>
      <c r="AC109" s="403"/>
      <c r="AD109" s="403"/>
      <c r="AE109" s="403"/>
      <c r="AF109" s="403"/>
      <c r="AG109" s="403"/>
      <c r="AH109" s="403"/>
      <c r="AI109" s="403"/>
      <c r="AJ109" s="403"/>
      <c r="AK109" s="403"/>
      <c r="AL109" s="403"/>
      <c r="AM109" s="403"/>
      <c r="AN109" s="403"/>
      <c r="AO109" s="403"/>
      <c r="AP109" s="403"/>
      <c r="AQ109" s="403"/>
      <c r="AR109" s="403"/>
      <c r="AS109" s="403"/>
      <c r="AT109" s="403"/>
      <c r="AU109" s="403"/>
      <c r="AV109" s="403"/>
      <c r="AW109" s="403"/>
      <c r="AX109" s="403"/>
      <c r="AY109" s="403"/>
      <c r="AZ109" s="403"/>
      <c r="BA109" s="403"/>
      <c r="BB109" s="403"/>
      <c r="BC109" s="403"/>
      <c r="BD109" s="403"/>
      <c r="BF109" s="204"/>
    </row>
    <row r="110" spans="2:124" ht="14.25" customHeight="1" x14ac:dyDescent="0.3">
      <c r="B110" s="214"/>
      <c r="C110" s="212" t="s">
        <v>294</v>
      </c>
      <c r="D110" s="208"/>
      <c r="E110" s="208"/>
      <c r="F110" s="208"/>
      <c r="G110" s="35"/>
      <c r="H110" s="209"/>
      <c r="I110" s="209"/>
      <c r="J110" s="209"/>
      <c r="K110" s="209"/>
      <c r="L110" s="209"/>
      <c r="M110" s="209"/>
      <c r="N110" s="209"/>
      <c r="O110" s="209"/>
      <c r="P110" s="209"/>
      <c r="Q110" s="209"/>
      <c r="R110" s="111"/>
      <c r="S110" s="111"/>
      <c r="T110" s="111"/>
      <c r="U110" s="111"/>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403"/>
      <c r="AY110" s="403"/>
      <c r="AZ110" s="403"/>
      <c r="BA110" s="403"/>
      <c r="BB110" s="403"/>
      <c r="BC110" s="403"/>
      <c r="BD110" s="403"/>
      <c r="BF110" s="204"/>
    </row>
    <row r="111" spans="2:124" ht="14.25" customHeight="1" x14ac:dyDescent="0.3">
      <c r="B111" s="215"/>
      <c r="C111" s="212" t="s">
        <v>295</v>
      </c>
      <c r="D111" s="208"/>
      <c r="E111" s="208"/>
      <c r="F111" s="208"/>
      <c r="G111" s="35"/>
      <c r="H111" s="209"/>
      <c r="I111" s="209"/>
      <c r="J111" s="209"/>
      <c r="K111" s="209"/>
      <c r="L111" s="209"/>
      <c r="M111" s="209"/>
      <c r="N111" s="209"/>
      <c r="O111" s="209"/>
      <c r="P111" s="209"/>
      <c r="Q111" s="209"/>
      <c r="R111" s="111"/>
      <c r="S111" s="111"/>
      <c r="T111" s="111"/>
      <c r="U111" s="111"/>
      <c r="V111" s="403"/>
      <c r="W111" s="403"/>
      <c r="X111" s="403"/>
      <c r="Y111" s="403"/>
      <c r="Z111" s="403"/>
      <c r="AA111" s="403"/>
      <c r="AB111" s="403"/>
      <c r="AC111" s="403"/>
      <c r="AD111" s="403"/>
      <c r="AE111" s="403"/>
      <c r="AF111" s="403"/>
      <c r="AG111" s="403"/>
      <c r="AH111" s="403"/>
      <c r="AI111" s="403"/>
      <c r="AJ111" s="403"/>
      <c r="AK111" s="403"/>
      <c r="AL111" s="403"/>
      <c r="AM111" s="403"/>
      <c r="AN111" s="403"/>
      <c r="AO111" s="403"/>
      <c r="AP111" s="403"/>
      <c r="AQ111" s="403"/>
      <c r="AR111" s="403"/>
      <c r="AS111" s="403"/>
      <c r="AT111" s="403"/>
      <c r="AU111" s="403"/>
      <c r="AV111" s="403"/>
      <c r="AW111" s="403"/>
      <c r="AX111" s="403"/>
      <c r="AY111" s="403"/>
      <c r="AZ111" s="403"/>
      <c r="BA111" s="403"/>
      <c r="BB111" s="403"/>
      <c r="BC111" s="403"/>
      <c r="BD111" s="403"/>
      <c r="BF111" s="204"/>
    </row>
    <row r="112" spans="2:124" ht="14.25" customHeight="1" thickBot="1" x14ac:dyDescent="0.35">
      <c r="B112" s="216"/>
      <c r="C112" s="212"/>
      <c r="D112" s="208"/>
      <c r="E112" s="208"/>
      <c r="F112" s="208"/>
      <c r="G112" s="35"/>
      <c r="H112" s="209"/>
      <c r="I112" s="209"/>
      <c r="J112" s="209"/>
      <c r="K112" s="209"/>
      <c r="L112" s="209"/>
      <c r="M112" s="209"/>
      <c r="N112" s="209"/>
      <c r="O112" s="209"/>
      <c r="P112" s="209"/>
      <c r="Q112" s="209"/>
      <c r="R112" s="111"/>
      <c r="S112" s="111"/>
      <c r="T112" s="111"/>
      <c r="U112" s="111"/>
      <c r="V112" s="403"/>
      <c r="W112" s="403"/>
      <c r="X112" s="403"/>
      <c r="Y112" s="403"/>
      <c r="Z112" s="403"/>
      <c r="AA112" s="403"/>
      <c r="AB112" s="403"/>
      <c r="AC112" s="403"/>
      <c r="AD112" s="403"/>
      <c r="AE112" s="403"/>
      <c r="AF112" s="403"/>
      <c r="AG112" s="403"/>
      <c r="AH112" s="403"/>
      <c r="AI112" s="403"/>
      <c r="AJ112" s="403"/>
      <c r="AK112" s="403"/>
      <c r="AL112" s="403"/>
      <c r="AM112" s="403"/>
      <c r="AN112" s="403"/>
      <c r="AO112" s="403"/>
      <c r="AP112" s="403"/>
      <c r="AQ112" s="403"/>
      <c r="AR112" s="403"/>
      <c r="AS112" s="403"/>
      <c r="AT112" s="403"/>
      <c r="AU112" s="403"/>
      <c r="AV112" s="403"/>
      <c r="AW112" s="403"/>
      <c r="AX112" s="403"/>
      <c r="AY112" s="403"/>
      <c r="AZ112" s="403"/>
      <c r="BA112" s="403"/>
      <c r="BB112" s="403"/>
      <c r="BC112" s="403"/>
      <c r="BD112" s="403"/>
      <c r="BF112" s="204"/>
    </row>
    <row r="113" spans="2:58" ht="15" customHeight="1" thickBot="1" x14ac:dyDescent="0.35">
      <c r="B113" s="968" t="s">
        <v>1783</v>
      </c>
      <c r="C113" s="969"/>
      <c r="D113" s="969"/>
      <c r="E113" s="969"/>
      <c r="F113" s="969"/>
      <c r="G113" s="969"/>
      <c r="H113" s="969"/>
      <c r="I113" s="969"/>
      <c r="J113" s="969"/>
      <c r="K113" s="969"/>
      <c r="L113" s="969"/>
      <c r="M113" s="969"/>
      <c r="N113" s="969"/>
      <c r="O113" s="969"/>
      <c r="P113" s="969"/>
      <c r="Q113" s="969"/>
      <c r="R113" s="970"/>
      <c r="S113" s="217"/>
      <c r="T113" s="217"/>
      <c r="U113" s="217"/>
      <c r="V113" s="217"/>
      <c r="W113" s="217"/>
      <c r="X113" s="217"/>
      <c r="Y113" s="533"/>
      <c r="Z113" s="533"/>
      <c r="AA113" s="533"/>
      <c r="AB113" s="533"/>
      <c r="AC113" s="533"/>
      <c r="AD113" s="533"/>
      <c r="AE113" s="533"/>
      <c r="AF113" s="533"/>
      <c r="AG113" s="533"/>
      <c r="AH113" s="533"/>
      <c r="AI113" s="533"/>
      <c r="AJ113" s="533"/>
      <c r="AK113" s="533"/>
      <c r="AL113" s="533"/>
      <c r="AM113" s="533"/>
      <c r="AN113" s="533"/>
      <c r="AO113" s="533"/>
      <c r="AP113" s="533"/>
      <c r="AQ113" s="533"/>
      <c r="AR113" s="533"/>
      <c r="AS113" s="533"/>
      <c r="AT113" s="533"/>
      <c r="AU113" s="533"/>
      <c r="AV113" s="533"/>
      <c r="AW113" s="533"/>
      <c r="AX113" s="533"/>
      <c r="AY113" s="533"/>
      <c r="AZ113" s="533"/>
      <c r="BA113" s="533"/>
      <c r="BB113" s="533"/>
      <c r="BC113" s="533"/>
      <c r="BD113" s="533"/>
      <c r="BF113" s="204"/>
    </row>
    <row r="114" spans="2:58" ht="14.25" customHeight="1" thickBot="1" x14ac:dyDescent="0.35">
      <c r="B114" s="217"/>
      <c r="C114" s="218"/>
      <c r="D114" s="219"/>
      <c r="E114" s="220"/>
      <c r="F114" s="220"/>
      <c r="G114" s="220"/>
      <c r="H114" s="220"/>
      <c r="I114" s="220"/>
      <c r="J114" s="220"/>
      <c r="K114" s="220"/>
      <c r="L114" s="220"/>
      <c r="M114" s="220"/>
      <c r="N114" s="220"/>
      <c r="O114" s="220"/>
      <c r="P114" s="220"/>
      <c r="Q114" s="220"/>
      <c r="R114" s="220"/>
      <c r="S114" s="220"/>
      <c r="T114" s="220"/>
      <c r="U114" s="220"/>
      <c r="V114" s="533"/>
      <c r="W114" s="533"/>
      <c r="X114" s="533"/>
      <c r="Y114" s="533"/>
      <c r="Z114" s="533"/>
      <c r="AA114" s="533"/>
      <c r="AB114" s="533"/>
      <c r="AC114" s="533"/>
      <c r="AD114" s="533"/>
      <c r="AE114" s="533"/>
      <c r="AF114" s="533"/>
      <c r="AG114" s="533"/>
      <c r="AH114" s="533"/>
      <c r="AI114" s="533"/>
      <c r="AJ114" s="533"/>
      <c r="AK114" s="533"/>
      <c r="AL114" s="533"/>
      <c r="AM114" s="533"/>
      <c r="AN114" s="533"/>
      <c r="AO114" s="533"/>
      <c r="AP114" s="533"/>
      <c r="AQ114" s="533"/>
      <c r="AR114" s="533"/>
      <c r="AS114" s="533"/>
      <c r="AT114" s="533"/>
      <c r="AU114" s="533"/>
      <c r="AV114" s="533"/>
      <c r="AW114" s="533"/>
      <c r="AX114" s="533"/>
      <c r="AY114" s="533"/>
      <c r="AZ114" s="533"/>
      <c r="BA114" s="533"/>
      <c r="BB114" s="533"/>
      <c r="BC114" s="533"/>
      <c r="BD114" s="533"/>
    </row>
    <row r="115" spans="2:58" ht="105" customHeight="1" thickBot="1" x14ac:dyDescent="0.35">
      <c r="B115" s="971" t="s">
        <v>1784</v>
      </c>
      <c r="C115" s="972"/>
      <c r="D115" s="972"/>
      <c r="E115" s="972"/>
      <c r="F115" s="972"/>
      <c r="G115" s="972"/>
      <c r="H115" s="972"/>
      <c r="I115" s="972"/>
      <c r="J115" s="972"/>
      <c r="K115" s="972"/>
      <c r="L115" s="972"/>
      <c r="M115" s="972"/>
      <c r="N115" s="972"/>
      <c r="O115" s="972"/>
      <c r="P115" s="972"/>
      <c r="Q115" s="972"/>
      <c r="R115" s="973"/>
      <c r="S115" s="620"/>
      <c r="T115" s="620"/>
      <c r="U115" s="620"/>
      <c r="V115" s="620"/>
      <c r="W115" s="620"/>
      <c r="X115" s="620"/>
      <c r="Y115" s="533"/>
      <c r="Z115" s="533"/>
      <c r="AA115" s="533"/>
      <c r="AB115" s="533"/>
      <c r="AC115" s="533"/>
      <c r="AD115" s="533"/>
      <c r="AE115" s="533"/>
      <c r="AF115" s="533"/>
      <c r="AG115" s="533"/>
      <c r="AH115" s="533"/>
      <c r="AI115" s="533"/>
      <c r="AJ115" s="533"/>
      <c r="AK115" s="533"/>
      <c r="AL115" s="533"/>
      <c r="AM115" s="533"/>
      <c r="AN115" s="533"/>
      <c r="AO115" s="533"/>
      <c r="AP115" s="533"/>
      <c r="AQ115" s="533"/>
      <c r="AR115" s="533"/>
      <c r="AS115" s="533"/>
      <c r="AT115" s="533"/>
      <c r="AU115" s="533"/>
      <c r="AV115" s="533"/>
      <c r="AW115" s="533"/>
      <c r="AX115" s="533"/>
      <c r="AY115" s="533"/>
      <c r="AZ115" s="533"/>
      <c r="BA115" s="533"/>
      <c r="BB115" s="533"/>
      <c r="BC115" s="533"/>
      <c r="BD115" s="533"/>
    </row>
    <row r="116" spans="2:58" ht="14.25" customHeight="1" thickBot="1" x14ac:dyDescent="0.35">
      <c r="B116" s="621"/>
      <c r="C116" s="621"/>
      <c r="D116" s="622"/>
      <c r="E116" s="621"/>
      <c r="F116" s="623"/>
      <c r="G116" s="623"/>
      <c r="H116" s="623"/>
      <c r="I116" s="623"/>
      <c r="J116" s="623"/>
      <c r="K116" s="623"/>
      <c r="L116" s="623"/>
      <c r="M116" s="403"/>
      <c r="N116" s="403"/>
      <c r="O116" s="403"/>
      <c r="P116" s="403"/>
      <c r="Q116" s="403"/>
      <c r="R116" s="403"/>
      <c r="S116" s="533"/>
      <c r="T116" s="533"/>
      <c r="U116" s="533"/>
      <c r="V116" s="533"/>
      <c r="W116" s="533"/>
      <c r="X116" s="533"/>
      <c r="Y116" s="533"/>
      <c r="Z116" s="533"/>
      <c r="AA116" s="533"/>
      <c r="AB116" s="533"/>
      <c r="AC116" s="533"/>
      <c r="AD116" s="533"/>
      <c r="AE116" s="533"/>
      <c r="AF116" s="533"/>
      <c r="AG116" s="533"/>
      <c r="AH116" s="533"/>
      <c r="AI116" s="533"/>
      <c r="AJ116" s="533"/>
      <c r="AK116" s="533"/>
      <c r="AL116" s="533"/>
      <c r="AM116" s="533"/>
      <c r="AN116" s="533"/>
      <c r="AO116" s="533"/>
      <c r="AP116" s="533"/>
      <c r="AQ116" s="533"/>
      <c r="AR116" s="533"/>
      <c r="AS116" s="533"/>
      <c r="AT116" s="533"/>
      <c r="AU116" s="533"/>
      <c r="AV116" s="533"/>
      <c r="AW116" s="533"/>
      <c r="AX116" s="533"/>
      <c r="AY116" s="533"/>
      <c r="AZ116" s="533"/>
      <c r="BA116" s="533"/>
      <c r="BB116" s="533"/>
      <c r="BC116" s="533"/>
      <c r="BD116" s="533"/>
    </row>
    <row r="117" spans="2:58" ht="15" customHeight="1" x14ac:dyDescent="0.3">
      <c r="B117" s="390" t="s">
        <v>298</v>
      </c>
      <c r="C117" s="1059" t="s">
        <v>299</v>
      </c>
      <c r="D117" s="1060"/>
      <c r="E117" s="1060"/>
      <c r="F117" s="1060"/>
      <c r="G117" s="1060"/>
      <c r="H117" s="1060"/>
      <c r="I117" s="1060"/>
      <c r="J117" s="1060"/>
      <c r="K117" s="1060"/>
      <c r="L117" s="1060"/>
      <c r="M117" s="1060"/>
      <c r="N117" s="1060"/>
      <c r="O117" s="1060"/>
      <c r="P117" s="1060"/>
      <c r="Q117" s="1060"/>
      <c r="R117" s="1061"/>
      <c r="S117" s="624"/>
      <c r="T117" s="624"/>
      <c r="U117" s="624"/>
      <c r="V117" s="624"/>
      <c r="W117" s="624"/>
      <c r="X117" s="624"/>
      <c r="Y117" s="625"/>
      <c r="Z117" s="626"/>
      <c r="AA117" s="626"/>
      <c r="AB117" s="626"/>
      <c r="AC117" s="626"/>
      <c r="AD117" s="626"/>
      <c r="AE117" s="533"/>
      <c r="AF117" s="533"/>
      <c r="AG117" s="533"/>
      <c r="AH117" s="533"/>
      <c r="AI117" s="533"/>
      <c r="AJ117" s="533"/>
      <c r="AK117" s="533"/>
      <c r="AL117" s="533"/>
      <c r="AM117" s="533"/>
      <c r="AN117" s="533"/>
      <c r="AO117" s="533"/>
      <c r="AP117" s="533"/>
      <c r="AQ117" s="533"/>
      <c r="AR117" s="533"/>
      <c r="AS117" s="533"/>
      <c r="AT117" s="533"/>
      <c r="AU117" s="533"/>
      <c r="AV117" s="533"/>
      <c r="AW117" s="533"/>
      <c r="AX117" s="533"/>
      <c r="AY117" s="533"/>
      <c r="AZ117" s="533"/>
      <c r="BA117" s="533"/>
      <c r="BB117" s="533"/>
      <c r="BC117" s="533"/>
      <c r="BD117" s="533"/>
    </row>
    <row r="118" spans="2:58" ht="15" customHeight="1" x14ac:dyDescent="0.3">
      <c r="B118" s="627" t="s">
        <v>300</v>
      </c>
      <c r="C118" s="392" t="str">
        <f>$C$9</f>
        <v>Enhancement expenditure by purpose - capital</v>
      </c>
      <c r="D118" s="392"/>
      <c r="E118" s="392"/>
      <c r="F118" s="392"/>
      <c r="G118" s="392"/>
      <c r="H118" s="392"/>
      <c r="I118" s="392"/>
      <c r="J118" s="392"/>
      <c r="K118" s="392"/>
      <c r="L118" s="392"/>
      <c r="M118" s="392"/>
      <c r="N118" s="392"/>
      <c r="O118" s="392"/>
      <c r="P118" s="392"/>
      <c r="Q118" s="392"/>
      <c r="R118" s="393"/>
      <c r="S118" s="624"/>
      <c r="T118" s="624"/>
      <c r="U118" s="624"/>
      <c r="V118" s="624"/>
      <c r="W118" s="624"/>
      <c r="X118" s="624"/>
      <c r="Y118" s="625"/>
      <c r="Z118" s="626"/>
      <c r="AA118" s="626"/>
      <c r="AB118" s="626"/>
      <c r="AC118" s="626"/>
      <c r="AD118" s="626"/>
      <c r="AE118" s="533"/>
      <c r="AF118" s="533"/>
      <c r="AG118" s="533"/>
      <c r="AH118" s="533"/>
      <c r="AI118" s="533"/>
      <c r="AJ118" s="533"/>
      <c r="AK118" s="533"/>
      <c r="AL118" s="533"/>
      <c r="AM118" s="533"/>
      <c r="AN118" s="533"/>
      <c r="AO118" s="533"/>
      <c r="AP118" s="533"/>
      <c r="AQ118" s="533"/>
      <c r="AR118" s="533"/>
      <c r="AS118" s="533"/>
      <c r="AT118" s="533"/>
      <c r="AU118" s="533"/>
      <c r="AV118" s="533"/>
      <c r="AW118" s="533"/>
      <c r="AX118" s="533"/>
      <c r="AY118" s="533"/>
      <c r="AZ118" s="533"/>
      <c r="BA118" s="533"/>
      <c r="BB118" s="533"/>
      <c r="BC118" s="533"/>
      <c r="BD118" s="533"/>
    </row>
    <row r="119" spans="2:58" ht="15" customHeight="1" x14ac:dyDescent="0.3">
      <c r="B119" s="628" t="str">
        <f t="shared" ref="B119:B148" si="26">B10&amp;" / "&amp;B59</f>
        <v>1 / 48</v>
      </c>
      <c r="C119" s="1062" t="s">
        <v>1785</v>
      </c>
      <c r="D119" s="1057">
        <v>0</v>
      </c>
      <c r="E119" s="1057">
        <v>0</v>
      </c>
      <c r="F119" s="1057">
        <v>0</v>
      </c>
      <c r="G119" s="1057">
        <v>0</v>
      </c>
      <c r="H119" s="1057">
        <v>0</v>
      </c>
      <c r="I119" s="1057">
        <v>0</v>
      </c>
      <c r="J119" s="1057">
        <v>0</v>
      </c>
      <c r="K119" s="1057">
        <v>0</v>
      </c>
      <c r="L119" s="1057">
        <v>0</v>
      </c>
      <c r="M119" s="1057">
        <v>0</v>
      </c>
      <c r="N119" s="1057">
        <v>0</v>
      </c>
      <c r="O119" s="1057">
        <v>0</v>
      </c>
      <c r="P119" s="1057">
        <v>0</v>
      </c>
      <c r="Q119" s="1057">
        <v>0</v>
      </c>
      <c r="R119" s="1058">
        <v>0</v>
      </c>
      <c r="S119" s="629"/>
      <c r="T119" s="629"/>
      <c r="U119" s="629"/>
      <c r="V119" s="629"/>
      <c r="W119" s="629"/>
      <c r="X119" s="629"/>
      <c r="Y119" s="533"/>
      <c r="Z119" s="630"/>
      <c r="AA119" s="630"/>
      <c r="AB119" s="630"/>
      <c r="AC119" s="630"/>
      <c r="AD119" s="630"/>
      <c r="AE119" s="533"/>
      <c r="AF119" s="533"/>
      <c r="AG119" s="533"/>
      <c r="AH119" s="533"/>
      <c r="AI119" s="533"/>
      <c r="AJ119" s="533"/>
      <c r="AK119" s="533"/>
      <c r="AL119" s="533"/>
      <c r="AM119" s="533"/>
      <c r="AN119" s="533"/>
      <c r="AO119" s="533"/>
      <c r="AP119" s="533"/>
      <c r="AQ119" s="533"/>
      <c r="AR119" s="533"/>
      <c r="AS119" s="533"/>
      <c r="AT119" s="533"/>
      <c r="AU119" s="533"/>
      <c r="AV119" s="533"/>
      <c r="AW119" s="533"/>
      <c r="AX119" s="533"/>
      <c r="AY119" s="533"/>
      <c r="AZ119" s="533"/>
      <c r="BA119" s="533"/>
      <c r="BB119" s="533"/>
      <c r="BC119" s="533"/>
      <c r="BD119" s="533"/>
    </row>
    <row r="120" spans="2:58" ht="15" customHeight="1" x14ac:dyDescent="0.3">
      <c r="B120" s="226" t="str">
        <f t="shared" si="26"/>
        <v>2 / 49</v>
      </c>
      <c r="C120" s="1056" t="s">
        <v>1786</v>
      </c>
      <c r="D120" s="1057">
        <v>0</v>
      </c>
      <c r="E120" s="1057">
        <v>0</v>
      </c>
      <c r="F120" s="1057">
        <v>0</v>
      </c>
      <c r="G120" s="1057">
        <v>0</v>
      </c>
      <c r="H120" s="1057">
        <v>0</v>
      </c>
      <c r="I120" s="1057">
        <v>0</v>
      </c>
      <c r="J120" s="1057">
        <v>0</v>
      </c>
      <c r="K120" s="1057">
        <v>0</v>
      </c>
      <c r="L120" s="1057">
        <v>0</v>
      </c>
      <c r="M120" s="1057">
        <v>0</v>
      </c>
      <c r="N120" s="1057">
        <v>0</v>
      </c>
      <c r="O120" s="1057">
        <v>0</v>
      </c>
      <c r="P120" s="1057">
        <v>0</v>
      </c>
      <c r="Q120" s="1057">
        <v>0</v>
      </c>
      <c r="R120" s="1058">
        <v>0</v>
      </c>
      <c r="S120" s="629"/>
      <c r="T120" s="629"/>
      <c r="U120" s="629"/>
      <c r="V120" s="629"/>
      <c r="W120" s="629"/>
      <c r="X120" s="629"/>
      <c r="Y120" s="533"/>
      <c r="Z120" s="630"/>
      <c r="AA120" s="630"/>
      <c r="AB120" s="630"/>
      <c r="AC120" s="630"/>
      <c r="AD120" s="630"/>
      <c r="AE120" s="533"/>
      <c r="AF120" s="533"/>
      <c r="AG120" s="533"/>
      <c r="AH120" s="533"/>
      <c r="AI120" s="533"/>
      <c r="AJ120" s="533"/>
      <c r="AK120" s="533"/>
      <c r="AL120" s="533"/>
      <c r="AM120" s="533"/>
      <c r="AN120" s="533"/>
      <c r="AO120" s="533"/>
      <c r="AP120" s="533"/>
      <c r="AQ120" s="533"/>
      <c r="AR120" s="533"/>
      <c r="AS120" s="533"/>
      <c r="AT120" s="533"/>
      <c r="AU120" s="533"/>
      <c r="AV120" s="533"/>
      <c r="AW120" s="533"/>
      <c r="AX120" s="533"/>
      <c r="AY120" s="533"/>
      <c r="AZ120" s="533"/>
      <c r="BA120" s="533"/>
      <c r="BB120" s="533"/>
      <c r="BC120" s="533"/>
      <c r="BD120" s="533"/>
    </row>
    <row r="121" spans="2:58" ht="15" customHeight="1" x14ac:dyDescent="0.3">
      <c r="B121" s="226" t="str">
        <f t="shared" si="26"/>
        <v>3 / 50</v>
      </c>
      <c r="C121" s="1056" t="s">
        <v>1787</v>
      </c>
      <c r="D121" s="1057">
        <v>0</v>
      </c>
      <c r="E121" s="1057">
        <v>0</v>
      </c>
      <c r="F121" s="1057">
        <v>0</v>
      </c>
      <c r="G121" s="1057">
        <v>0</v>
      </c>
      <c r="H121" s="1057">
        <v>0</v>
      </c>
      <c r="I121" s="1057">
        <v>0</v>
      </c>
      <c r="J121" s="1057">
        <v>0</v>
      </c>
      <c r="K121" s="1057">
        <v>0</v>
      </c>
      <c r="L121" s="1057">
        <v>0</v>
      </c>
      <c r="M121" s="1057">
        <v>0</v>
      </c>
      <c r="N121" s="1057">
        <v>0</v>
      </c>
      <c r="O121" s="1057">
        <v>0</v>
      </c>
      <c r="P121" s="1057">
        <v>0</v>
      </c>
      <c r="Q121" s="1057">
        <v>0</v>
      </c>
      <c r="R121" s="1058">
        <v>0</v>
      </c>
      <c r="S121" s="629"/>
      <c r="T121" s="629"/>
      <c r="U121" s="629"/>
      <c r="V121" s="629"/>
      <c r="W121" s="629"/>
      <c r="X121" s="629"/>
      <c r="Y121" s="533"/>
      <c r="Z121" s="630"/>
      <c r="AA121" s="630"/>
      <c r="AB121" s="630"/>
      <c r="AC121" s="630"/>
      <c r="AD121" s="630"/>
      <c r="AE121" s="533"/>
      <c r="AF121" s="533"/>
      <c r="AG121" s="533"/>
      <c r="AH121" s="533"/>
      <c r="AI121" s="533"/>
      <c r="AJ121" s="533"/>
      <c r="AK121" s="533"/>
      <c r="AL121" s="533"/>
      <c r="AM121" s="533"/>
      <c r="AN121" s="533"/>
      <c r="AO121" s="533"/>
      <c r="AP121" s="533"/>
      <c r="AQ121" s="533"/>
      <c r="AR121" s="533"/>
      <c r="AS121" s="533"/>
      <c r="AT121" s="533"/>
      <c r="AU121" s="533"/>
      <c r="AV121" s="533"/>
      <c r="AW121" s="533"/>
      <c r="AX121" s="533"/>
      <c r="AY121" s="533"/>
      <c r="AZ121" s="533"/>
      <c r="BA121" s="533"/>
      <c r="BB121" s="533"/>
      <c r="BC121" s="533"/>
      <c r="BD121" s="533"/>
    </row>
    <row r="122" spans="2:58" ht="45.75" customHeight="1" x14ac:dyDescent="0.3">
      <c r="B122" s="226" t="str">
        <f t="shared" si="26"/>
        <v>4 / 51</v>
      </c>
      <c r="C122" s="1056" t="s">
        <v>1788</v>
      </c>
      <c r="D122" s="1057">
        <v>0</v>
      </c>
      <c r="E122" s="1057">
        <v>0</v>
      </c>
      <c r="F122" s="1057">
        <v>0</v>
      </c>
      <c r="G122" s="1057">
        <v>0</v>
      </c>
      <c r="H122" s="1057">
        <v>0</v>
      </c>
      <c r="I122" s="1057">
        <v>0</v>
      </c>
      <c r="J122" s="1057">
        <v>0</v>
      </c>
      <c r="K122" s="1057">
        <v>0</v>
      </c>
      <c r="L122" s="1057">
        <v>0</v>
      </c>
      <c r="M122" s="1057">
        <v>0</v>
      </c>
      <c r="N122" s="1057">
        <v>0</v>
      </c>
      <c r="O122" s="1057">
        <v>0</v>
      </c>
      <c r="P122" s="1057">
        <v>0</v>
      </c>
      <c r="Q122" s="1057">
        <v>0</v>
      </c>
      <c r="R122" s="1058">
        <v>0</v>
      </c>
      <c r="S122" s="629"/>
      <c r="T122" s="629"/>
      <c r="U122" s="629"/>
      <c r="V122" s="629"/>
      <c r="W122" s="629"/>
      <c r="X122" s="629"/>
      <c r="Y122" s="533"/>
      <c r="Z122" s="630"/>
      <c r="AA122" s="630"/>
      <c r="AB122" s="630"/>
      <c r="AC122" s="630"/>
      <c r="AD122" s="630"/>
      <c r="AE122" s="533"/>
      <c r="AF122" s="533"/>
      <c r="AG122" s="533"/>
      <c r="AH122" s="533"/>
      <c r="AI122" s="533"/>
      <c r="AJ122" s="533"/>
      <c r="AK122" s="533"/>
      <c r="AL122" s="533"/>
      <c r="AM122" s="533"/>
      <c r="AN122" s="533"/>
      <c r="AO122" s="533"/>
      <c r="AP122" s="533"/>
      <c r="AQ122" s="533"/>
      <c r="AR122" s="533"/>
      <c r="AS122" s="533"/>
      <c r="AT122" s="533"/>
      <c r="AU122" s="533"/>
      <c r="AV122" s="533"/>
      <c r="AW122" s="533"/>
      <c r="AX122" s="533"/>
      <c r="AY122" s="533"/>
      <c r="AZ122" s="533"/>
      <c r="BA122" s="533"/>
      <c r="BB122" s="533"/>
      <c r="BC122" s="533"/>
      <c r="BD122" s="533"/>
    </row>
    <row r="123" spans="2:58" ht="30" customHeight="1" x14ac:dyDescent="0.3">
      <c r="B123" s="226" t="str">
        <f t="shared" si="26"/>
        <v>5 / 52</v>
      </c>
      <c r="C123" s="1056" t="s">
        <v>1789</v>
      </c>
      <c r="D123" s="1057">
        <v>0</v>
      </c>
      <c r="E123" s="1057">
        <v>0</v>
      </c>
      <c r="F123" s="1057">
        <v>0</v>
      </c>
      <c r="G123" s="1057">
        <v>0</v>
      </c>
      <c r="H123" s="1057">
        <v>0</v>
      </c>
      <c r="I123" s="1057">
        <v>0</v>
      </c>
      <c r="J123" s="1057">
        <v>0</v>
      </c>
      <c r="K123" s="1057">
        <v>0</v>
      </c>
      <c r="L123" s="1057">
        <v>0</v>
      </c>
      <c r="M123" s="1057">
        <v>0</v>
      </c>
      <c r="N123" s="1057">
        <v>0</v>
      </c>
      <c r="O123" s="1057">
        <v>0</v>
      </c>
      <c r="P123" s="1057">
        <v>0</v>
      </c>
      <c r="Q123" s="1057">
        <v>0</v>
      </c>
      <c r="R123" s="1058">
        <v>0</v>
      </c>
      <c r="S123" s="629"/>
      <c r="T123" s="629"/>
      <c r="U123" s="629"/>
      <c r="V123" s="629"/>
      <c r="W123" s="629"/>
      <c r="X123" s="629"/>
      <c r="Y123" s="533"/>
      <c r="Z123" s="630"/>
      <c r="AA123" s="630"/>
      <c r="AB123" s="630"/>
      <c r="AC123" s="630"/>
      <c r="AD123" s="630"/>
      <c r="AE123" s="533"/>
      <c r="AF123" s="533"/>
      <c r="AG123" s="533"/>
      <c r="AH123" s="533"/>
      <c r="AI123" s="533"/>
      <c r="AJ123" s="533"/>
      <c r="AK123" s="533"/>
      <c r="AL123" s="533"/>
      <c r="AM123" s="533"/>
      <c r="AN123" s="533"/>
      <c r="AO123" s="533"/>
      <c r="AP123" s="533"/>
      <c r="AQ123" s="533"/>
      <c r="AR123" s="533"/>
      <c r="AS123" s="533"/>
      <c r="AT123" s="533"/>
      <c r="AU123" s="533"/>
      <c r="AV123" s="533"/>
      <c r="AW123" s="533"/>
      <c r="AX123" s="533"/>
      <c r="AY123" s="533"/>
      <c r="AZ123" s="533"/>
      <c r="BA123" s="533"/>
      <c r="BB123" s="533"/>
      <c r="BC123" s="533"/>
      <c r="BD123" s="533"/>
    </row>
    <row r="124" spans="2:58" ht="45" customHeight="1" x14ac:dyDescent="0.3">
      <c r="B124" s="226" t="str">
        <f t="shared" si="26"/>
        <v>6 / 53</v>
      </c>
      <c r="C124" s="1056" t="s">
        <v>1790</v>
      </c>
      <c r="D124" s="1057">
        <v>0</v>
      </c>
      <c r="E124" s="1057">
        <v>0</v>
      </c>
      <c r="F124" s="1057">
        <v>0</v>
      </c>
      <c r="G124" s="1057">
        <v>0</v>
      </c>
      <c r="H124" s="1057">
        <v>0</v>
      </c>
      <c r="I124" s="1057">
        <v>0</v>
      </c>
      <c r="J124" s="1057">
        <v>0</v>
      </c>
      <c r="K124" s="1057">
        <v>0</v>
      </c>
      <c r="L124" s="1057">
        <v>0</v>
      </c>
      <c r="M124" s="1057">
        <v>0</v>
      </c>
      <c r="N124" s="1057">
        <v>0</v>
      </c>
      <c r="O124" s="1057">
        <v>0</v>
      </c>
      <c r="P124" s="1057">
        <v>0</v>
      </c>
      <c r="Q124" s="1057">
        <v>0</v>
      </c>
      <c r="R124" s="1058">
        <v>0</v>
      </c>
      <c r="S124" s="629"/>
      <c r="T124" s="629"/>
      <c r="U124" s="629"/>
      <c r="V124" s="629"/>
      <c r="W124" s="629"/>
      <c r="X124" s="629"/>
      <c r="Y124" s="533"/>
      <c r="Z124" s="630"/>
      <c r="AA124" s="630"/>
      <c r="AB124" s="630"/>
      <c r="AC124" s="630"/>
      <c r="AD124" s="630"/>
      <c r="AE124" s="533"/>
      <c r="AF124" s="533"/>
      <c r="AG124" s="533"/>
      <c r="AH124" s="533"/>
      <c r="AI124" s="533"/>
      <c r="AJ124" s="533"/>
      <c r="AK124" s="533"/>
      <c r="AL124" s="533"/>
      <c r="AM124" s="533"/>
      <c r="AN124" s="533"/>
      <c r="AO124" s="533"/>
      <c r="AP124" s="533"/>
      <c r="AQ124" s="533"/>
      <c r="AR124" s="533"/>
      <c r="AS124" s="533"/>
      <c r="AT124" s="533"/>
      <c r="AU124" s="533"/>
      <c r="AV124" s="533"/>
      <c r="AW124" s="533"/>
      <c r="AX124" s="533"/>
      <c r="AY124" s="533"/>
      <c r="AZ124" s="533"/>
      <c r="BA124" s="533"/>
      <c r="BB124" s="533"/>
      <c r="BC124" s="533"/>
      <c r="BD124" s="533"/>
    </row>
    <row r="125" spans="2:58" ht="15" customHeight="1" x14ac:dyDescent="0.3">
      <c r="B125" s="226" t="str">
        <f t="shared" si="26"/>
        <v>7 / 54</v>
      </c>
      <c r="C125" s="1056" t="s">
        <v>1791</v>
      </c>
      <c r="D125" s="1057">
        <v>0</v>
      </c>
      <c r="E125" s="1057">
        <v>0</v>
      </c>
      <c r="F125" s="1057">
        <v>0</v>
      </c>
      <c r="G125" s="1057">
        <v>0</v>
      </c>
      <c r="H125" s="1057">
        <v>0</v>
      </c>
      <c r="I125" s="1057">
        <v>0</v>
      </c>
      <c r="J125" s="1057">
        <v>0</v>
      </c>
      <c r="K125" s="1057">
        <v>0</v>
      </c>
      <c r="L125" s="1057">
        <v>0</v>
      </c>
      <c r="M125" s="1057">
        <v>0</v>
      </c>
      <c r="N125" s="1057">
        <v>0</v>
      </c>
      <c r="O125" s="1057">
        <v>0</v>
      </c>
      <c r="P125" s="1057">
        <v>0</v>
      </c>
      <c r="Q125" s="1057">
        <v>0</v>
      </c>
      <c r="R125" s="1058">
        <v>0</v>
      </c>
      <c r="S125" s="629"/>
      <c r="T125" s="629"/>
      <c r="U125" s="629"/>
      <c r="V125" s="629"/>
      <c r="W125" s="629"/>
      <c r="X125" s="629"/>
      <c r="Y125" s="533"/>
      <c r="Z125" s="630"/>
      <c r="AA125" s="630"/>
      <c r="AB125" s="630"/>
      <c r="AC125" s="630"/>
      <c r="AD125" s="630"/>
      <c r="AE125" s="533"/>
      <c r="AF125" s="533"/>
      <c r="AG125" s="533"/>
      <c r="AH125" s="533"/>
      <c r="AI125" s="533"/>
      <c r="AJ125" s="533"/>
      <c r="AK125" s="533"/>
      <c r="AL125" s="533"/>
      <c r="AM125" s="533"/>
      <c r="AN125" s="533"/>
      <c r="AO125" s="533"/>
      <c r="AP125" s="533"/>
      <c r="AQ125" s="533"/>
      <c r="AR125" s="533"/>
      <c r="AS125" s="533"/>
      <c r="AT125" s="533"/>
      <c r="AU125" s="533"/>
      <c r="AV125" s="533"/>
      <c r="AW125" s="533"/>
      <c r="AX125" s="533"/>
      <c r="AY125" s="533"/>
      <c r="AZ125" s="533"/>
      <c r="BA125" s="533"/>
      <c r="BB125" s="533"/>
      <c r="BC125" s="533"/>
      <c r="BD125" s="533"/>
    </row>
    <row r="126" spans="2:58" ht="15" customHeight="1" x14ac:dyDescent="0.3">
      <c r="B126" s="226" t="str">
        <f t="shared" si="26"/>
        <v>8 / 55</v>
      </c>
      <c r="C126" s="1056" t="s">
        <v>1792</v>
      </c>
      <c r="D126" s="1057">
        <v>0</v>
      </c>
      <c r="E126" s="1057">
        <v>0</v>
      </c>
      <c r="F126" s="1057">
        <v>0</v>
      </c>
      <c r="G126" s="1057">
        <v>0</v>
      </c>
      <c r="H126" s="1057">
        <v>0</v>
      </c>
      <c r="I126" s="1057">
        <v>0</v>
      </c>
      <c r="J126" s="1057">
        <v>0</v>
      </c>
      <c r="K126" s="1057">
        <v>0</v>
      </c>
      <c r="L126" s="1057">
        <v>0</v>
      </c>
      <c r="M126" s="1057">
        <v>0</v>
      </c>
      <c r="N126" s="1057">
        <v>0</v>
      </c>
      <c r="O126" s="1057">
        <v>0</v>
      </c>
      <c r="P126" s="1057">
        <v>0</v>
      </c>
      <c r="Q126" s="1057">
        <v>0</v>
      </c>
      <c r="R126" s="1058">
        <v>0</v>
      </c>
      <c r="S126" s="629"/>
      <c r="T126" s="629"/>
      <c r="U126" s="629"/>
      <c r="V126" s="629"/>
      <c r="W126" s="629"/>
      <c r="X126" s="629"/>
      <c r="Y126" s="533"/>
      <c r="Z126" s="630"/>
      <c r="AA126" s="630"/>
      <c r="AB126" s="630"/>
      <c r="AC126" s="630"/>
      <c r="AD126" s="630"/>
      <c r="AE126" s="533"/>
      <c r="AF126" s="533"/>
      <c r="AG126" s="533"/>
      <c r="AH126" s="533"/>
      <c r="AI126" s="533"/>
      <c r="AJ126" s="533"/>
      <c r="AK126" s="533"/>
      <c r="AL126" s="533"/>
      <c r="AM126" s="533"/>
      <c r="AN126" s="533"/>
      <c r="AO126" s="533"/>
      <c r="AP126" s="533"/>
      <c r="AQ126" s="533"/>
      <c r="AR126" s="533"/>
      <c r="AS126" s="533"/>
      <c r="AT126" s="533"/>
      <c r="AU126" s="533"/>
      <c r="AV126" s="533"/>
      <c r="AW126" s="533"/>
      <c r="AX126" s="533"/>
      <c r="AY126" s="533"/>
      <c r="AZ126" s="533"/>
      <c r="BA126" s="533"/>
      <c r="BB126" s="533"/>
      <c r="BC126" s="533"/>
      <c r="BD126" s="533"/>
    </row>
    <row r="127" spans="2:58" ht="15" customHeight="1" x14ac:dyDescent="0.3">
      <c r="B127" s="226" t="str">
        <f t="shared" si="26"/>
        <v>9 / 56</v>
      </c>
      <c r="C127" s="1056" t="s">
        <v>1793</v>
      </c>
      <c r="D127" s="1057">
        <v>0</v>
      </c>
      <c r="E127" s="1057">
        <v>0</v>
      </c>
      <c r="F127" s="1057">
        <v>0</v>
      </c>
      <c r="G127" s="1057">
        <v>0</v>
      </c>
      <c r="H127" s="1057">
        <v>0</v>
      </c>
      <c r="I127" s="1057">
        <v>0</v>
      </c>
      <c r="J127" s="1057">
        <v>0</v>
      </c>
      <c r="K127" s="1057">
        <v>0</v>
      </c>
      <c r="L127" s="1057">
        <v>0</v>
      </c>
      <c r="M127" s="1057">
        <v>0</v>
      </c>
      <c r="N127" s="1057">
        <v>0</v>
      </c>
      <c r="O127" s="1057">
        <v>0</v>
      </c>
      <c r="P127" s="1057">
        <v>0</v>
      </c>
      <c r="Q127" s="1057">
        <v>0</v>
      </c>
      <c r="R127" s="1058">
        <v>0</v>
      </c>
      <c r="S127" s="629"/>
      <c r="T127" s="629"/>
      <c r="U127" s="629"/>
      <c r="V127" s="629"/>
      <c r="W127" s="629"/>
      <c r="X127" s="629"/>
      <c r="Y127" s="533"/>
      <c r="Z127" s="630"/>
      <c r="AA127" s="630"/>
      <c r="AB127" s="630"/>
      <c r="AC127" s="630"/>
      <c r="AD127" s="630"/>
      <c r="AE127" s="533"/>
      <c r="AF127" s="533"/>
      <c r="AG127" s="533"/>
      <c r="AH127" s="533"/>
      <c r="AI127" s="533"/>
      <c r="AJ127" s="533"/>
      <c r="AK127" s="533"/>
      <c r="AL127" s="533"/>
      <c r="AM127" s="533"/>
      <c r="AN127" s="533"/>
      <c r="AO127" s="533"/>
      <c r="AP127" s="533"/>
      <c r="AQ127" s="533"/>
      <c r="AR127" s="533"/>
      <c r="AS127" s="533"/>
      <c r="AT127" s="533"/>
      <c r="AU127" s="533"/>
      <c r="AV127" s="533"/>
      <c r="AW127" s="533"/>
      <c r="AX127" s="533"/>
      <c r="AY127" s="533"/>
      <c r="AZ127" s="533"/>
      <c r="BA127" s="533"/>
      <c r="BB127" s="533"/>
      <c r="BC127" s="533"/>
      <c r="BD127" s="533"/>
    </row>
    <row r="128" spans="2:58" ht="15" customHeight="1" x14ac:dyDescent="0.3">
      <c r="B128" s="226" t="str">
        <f t="shared" si="26"/>
        <v>10 / 57</v>
      </c>
      <c r="C128" s="1056" t="s">
        <v>1794</v>
      </c>
      <c r="D128" s="1057">
        <v>0</v>
      </c>
      <c r="E128" s="1057">
        <v>0</v>
      </c>
      <c r="F128" s="1057">
        <v>0</v>
      </c>
      <c r="G128" s="1057">
        <v>0</v>
      </c>
      <c r="H128" s="1057">
        <v>0</v>
      </c>
      <c r="I128" s="1057">
        <v>0</v>
      </c>
      <c r="J128" s="1057">
        <v>0</v>
      </c>
      <c r="K128" s="1057">
        <v>0</v>
      </c>
      <c r="L128" s="1057">
        <v>0</v>
      </c>
      <c r="M128" s="1057">
        <v>0</v>
      </c>
      <c r="N128" s="1057">
        <v>0</v>
      </c>
      <c r="O128" s="1057">
        <v>0</v>
      </c>
      <c r="P128" s="1057">
        <v>0</v>
      </c>
      <c r="Q128" s="1057">
        <v>0</v>
      </c>
      <c r="R128" s="1058">
        <v>0</v>
      </c>
      <c r="S128" s="629"/>
      <c r="T128" s="629"/>
      <c r="U128" s="629"/>
      <c r="V128" s="629"/>
      <c r="W128" s="629"/>
      <c r="X128" s="629"/>
      <c r="Y128" s="533"/>
      <c r="Z128" s="630"/>
      <c r="AA128" s="630"/>
      <c r="AB128" s="630"/>
      <c r="AC128" s="630"/>
      <c r="AD128" s="630"/>
      <c r="AE128" s="533"/>
      <c r="AF128" s="533"/>
      <c r="AG128" s="533"/>
      <c r="AH128" s="533"/>
      <c r="AI128" s="533"/>
      <c r="AJ128" s="533"/>
      <c r="AK128" s="533"/>
      <c r="AL128" s="533"/>
      <c r="AM128" s="533"/>
      <c r="AN128" s="533"/>
      <c r="AO128" s="533"/>
      <c r="AP128" s="533"/>
      <c r="AQ128" s="533"/>
      <c r="AR128" s="533"/>
      <c r="AS128" s="533"/>
      <c r="AT128" s="533"/>
      <c r="AU128" s="533"/>
      <c r="AV128" s="533"/>
      <c r="AW128" s="533"/>
      <c r="AX128" s="533"/>
      <c r="AY128" s="533"/>
      <c r="AZ128" s="533"/>
      <c r="BA128" s="533"/>
      <c r="BB128" s="533"/>
      <c r="BC128" s="533"/>
      <c r="BD128" s="533"/>
    </row>
    <row r="129" spans="2:56" ht="30" customHeight="1" x14ac:dyDescent="0.3">
      <c r="B129" s="226" t="str">
        <f t="shared" si="26"/>
        <v>11 / 58</v>
      </c>
      <c r="C129" s="1056" t="s">
        <v>1795</v>
      </c>
      <c r="D129" s="1057">
        <v>0</v>
      </c>
      <c r="E129" s="1057">
        <v>0</v>
      </c>
      <c r="F129" s="1057">
        <v>0</v>
      </c>
      <c r="G129" s="1057">
        <v>0</v>
      </c>
      <c r="H129" s="1057">
        <v>0</v>
      </c>
      <c r="I129" s="1057">
        <v>0</v>
      </c>
      <c r="J129" s="1057">
        <v>0</v>
      </c>
      <c r="K129" s="1057">
        <v>0</v>
      </c>
      <c r="L129" s="1057">
        <v>0</v>
      </c>
      <c r="M129" s="1057">
        <v>0</v>
      </c>
      <c r="N129" s="1057">
        <v>0</v>
      </c>
      <c r="O129" s="1057">
        <v>0</v>
      </c>
      <c r="P129" s="1057">
        <v>0</v>
      </c>
      <c r="Q129" s="1057">
        <v>0</v>
      </c>
      <c r="R129" s="1058">
        <v>0</v>
      </c>
      <c r="S129" s="629"/>
      <c r="T129" s="629"/>
      <c r="U129" s="629"/>
      <c r="V129" s="629"/>
      <c r="W129" s="629"/>
      <c r="X129" s="629"/>
      <c r="Y129" s="533"/>
      <c r="Z129" s="630"/>
      <c r="AA129" s="630"/>
      <c r="AB129" s="630"/>
      <c r="AC129" s="630"/>
      <c r="AD129" s="630"/>
      <c r="AE129" s="533"/>
      <c r="AF129" s="533"/>
      <c r="AG129" s="533"/>
      <c r="AH129" s="533"/>
      <c r="AI129" s="533"/>
      <c r="AJ129" s="533"/>
      <c r="AK129" s="533"/>
      <c r="AL129" s="533"/>
      <c r="AM129" s="533"/>
      <c r="AN129" s="533"/>
      <c r="AO129" s="533"/>
      <c r="AP129" s="533"/>
      <c r="AQ129" s="533"/>
      <c r="AR129" s="533"/>
      <c r="AS129" s="533"/>
      <c r="AT129" s="533"/>
      <c r="AU129" s="533"/>
      <c r="AV129" s="533"/>
      <c r="AW129" s="533"/>
      <c r="AX129" s="533"/>
      <c r="AY129" s="533"/>
      <c r="AZ129" s="533"/>
      <c r="BA129" s="533"/>
      <c r="BB129" s="533"/>
      <c r="BC129" s="533"/>
      <c r="BD129" s="533"/>
    </row>
    <row r="130" spans="2:56" ht="30" customHeight="1" x14ac:dyDescent="0.3">
      <c r="B130" s="226" t="str">
        <f t="shared" si="26"/>
        <v>12 / 59</v>
      </c>
      <c r="C130" s="1056" t="s">
        <v>1796</v>
      </c>
      <c r="D130" s="1057">
        <v>0</v>
      </c>
      <c r="E130" s="1057">
        <v>0</v>
      </c>
      <c r="F130" s="1057">
        <v>0</v>
      </c>
      <c r="G130" s="1057">
        <v>0</v>
      </c>
      <c r="H130" s="1057">
        <v>0</v>
      </c>
      <c r="I130" s="1057">
        <v>0</v>
      </c>
      <c r="J130" s="1057">
        <v>0</v>
      </c>
      <c r="K130" s="1057">
        <v>0</v>
      </c>
      <c r="L130" s="1057">
        <v>0</v>
      </c>
      <c r="M130" s="1057">
        <v>0</v>
      </c>
      <c r="N130" s="1057">
        <v>0</v>
      </c>
      <c r="O130" s="1057">
        <v>0</v>
      </c>
      <c r="P130" s="1057">
        <v>0</v>
      </c>
      <c r="Q130" s="1057">
        <v>0</v>
      </c>
      <c r="R130" s="1058">
        <v>0</v>
      </c>
      <c r="S130" s="629"/>
      <c r="T130" s="629"/>
      <c r="U130" s="629"/>
      <c r="V130" s="629"/>
      <c r="W130" s="629"/>
      <c r="X130" s="629"/>
      <c r="Y130" s="533"/>
      <c r="Z130" s="630"/>
      <c r="AA130" s="630"/>
      <c r="AB130" s="630"/>
      <c r="AC130" s="630"/>
      <c r="AD130" s="630"/>
      <c r="AE130" s="533"/>
      <c r="AF130" s="533"/>
      <c r="AG130" s="533"/>
      <c r="AH130" s="533"/>
      <c r="AI130" s="533"/>
      <c r="AJ130" s="533"/>
      <c r="AK130" s="533"/>
      <c r="AL130" s="533"/>
      <c r="AM130" s="533"/>
      <c r="AN130" s="533"/>
      <c r="AO130" s="533"/>
      <c r="AP130" s="533"/>
      <c r="AQ130" s="533"/>
      <c r="AR130" s="533"/>
      <c r="AS130" s="533"/>
      <c r="AT130" s="533"/>
      <c r="AU130" s="533"/>
      <c r="AV130" s="533"/>
      <c r="AW130" s="533"/>
      <c r="AX130" s="533"/>
      <c r="AY130" s="533"/>
      <c r="AZ130" s="533"/>
      <c r="BA130" s="533"/>
      <c r="BB130" s="533"/>
      <c r="BC130" s="533"/>
      <c r="BD130" s="533"/>
    </row>
    <row r="131" spans="2:56" ht="30" customHeight="1" x14ac:dyDescent="0.3">
      <c r="B131" s="226" t="str">
        <f t="shared" si="26"/>
        <v>13 / 60</v>
      </c>
      <c r="C131" s="1056" t="s">
        <v>1797</v>
      </c>
      <c r="D131" s="1057">
        <v>0</v>
      </c>
      <c r="E131" s="1057">
        <v>0</v>
      </c>
      <c r="F131" s="1057">
        <v>0</v>
      </c>
      <c r="G131" s="1057">
        <v>0</v>
      </c>
      <c r="H131" s="1057">
        <v>0</v>
      </c>
      <c r="I131" s="1057">
        <v>0</v>
      </c>
      <c r="J131" s="1057">
        <v>0</v>
      </c>
      <c r="K131" s="1057">
        <v>0</v>
      </c>
      <c r="L131" s="1057">
        <v>0</v>
      </c>
      <c r="M131" s="1057">
        <v>0</v>
      </c>
      <c r="N131" s="1057">
        <v>0</v>
      </c>
      <c r="O131" s="1057">
        <v>0</v>
      </c>
      <c r="P131" s="1057">
        <v>0</v>
      </c>
      <c r="Q131" s="1057">
        <v>0</v>
      </c>
      <c r="R131" s="1058">
        <v>0</v>
      </c>
      <c r="S131" s="629"/>
      <c r="T131" s="629"/>
      <c r="U131" s="629"/>
      <c r="V131" s="629"/>
      <c r="W131" s="629"/>
      <c r="X131" s="629"/>
      <c r="Y131" s="533"/>
      <c r="Z131" s="630"/>
      <c r="AA131" s="630"/>
      <c r="AB131" s="630"/>
      <c r="AC131" s="630"/>
      <c r="AD131" s="630"/>
      <c r="AE131" s="533"/>
      <c r="AF131" s="533"/>
      <c r="AG131" s="533"/>
      <c r="AH131" s="533"/>
      <c r="AI131" s="533"/>
      <c r="AJ131" s="533"/>
      <c r="AK131" s="533"/>
      <c r="AL131" s="533"/>
      <c r="AM131" s="533"/>
      <c r="AN131" s="533"/>
      <c r="AO131" s="533"/>
      <c r="AP131" s="533"/>
      <c r="AQ131" s="533"/>
      <c r="AR131" s="533"/>
      <c r="AS131" s="533"/>
      <c r="AT131" s="533"/>
      <c r="AU131" s="533"/>
      <c r="AV131" s="533"/>
      <c r="AW131" s="533"/>
      <c r="AX131" s="533"/>
      <c r="AY131" s="533"/>
      <c r="AZ131" s="533"/>
      <c r="BA131" s="533"/>
      <c r="BB131" s="533"/>
      <c r="BC131" s="533"/>
      <c r="BD131" s="533"/>
    </row>
    <row r="132" spans="2:56" ht="15" customHeight="1" x14ac:dyDescent="0.3">
      <c r="B132" s="226" t="str">
        <f t="shared" si="26"/>
        <v>14 / 61</v>
      </c>
      <c r="C132" s="1056" t="s">
        <v>1798</v>
      </c>
      <c r="D132" s="1057">
        <v>0</v>
      </c>
      <c r="E132" s="1057">
        <v>0</v>
      </c>
      <c r="F132" s="1057">
        <v>0</v>
      </c>
      <c r="G132" s="1057">
        <v>0</v>
      </c>
      <c r="H132" s="1057">
        <v>0</v>
      </c>
      <c r="I132" s="1057">
        <v>0</v>
      </c>
      <c r="J132" s="1057">
        <v>0</v>
      </c>
      <c r="K132" s="1057">
        <v>0</v>
      </c>
      <c r="L132" s="1057">
        <v>0</v>
      </c>
      <c r="M132" s="1057">
        <v>0</v>
      </c>
      <c r="N132" s="1057">
        <v>0</v>
      </c>
      <c r="O132" s="1057">
        <v>0</v>
      </c>
      <c r="P132" s="1057">
        <v>0</v>
      </c>
      <c r="Q132" s="1057">
        <v>0</v>
      </c>
      <c r="R132" s="1058">
        <v>0</v>
      </c>
      <c r="S132" s="629"/>
      <c r="T132" s="629"/>
      <c r="U132" s="629"/>
      <c r="V132" s="629"/>
      <c r="W132" s="629"/>
      <c r="X132" s="629"/>
      <c r="Y132" s="533"/>
      <c r="Z132" s="630"/>
      <c r="AA132" s="630"/>
      <c r="AB132" s="630"/>
      <c r="AC132" s="630"/>
      <c r="AD132" s="630"/>
      <c r="AE132" s="533"/>
      <c r="AF132" s="533"/>
      <c r="AG132" s="533"/>
      <c r="AH132" s="533"/>
      <c r="AI132" s="533"/>
      <c r="AJ132" s="533"/>
      <c r="AK132" s="533"/>
      <c r="AL132" s="533"/>
      <c r="AM132" s="533"/>
      <c r="AN132" s="533"/>
      <c r="AO132" s="533"/>
      <c r="AP132" s="533"/>
      <c r="AQ132" s="533"/>
      <c r="AR132" s="533"/>
      <c r="AS132" s="533"/>
      <c r="AT132" s="533"/>
      <c r="AU132" s="533"/>
      <c r="AV132" s="533"/>
      <c r="AW132" s="533"/>
      <c r="AX132" s="533"/>
      <c r="AY132" s="533"/>
      <c r="AZ132" s="533"/>
      <c r="BA132" s="533"/>
      <c r="BB132" s="533"/>
      <c r="BC132" s="533"/>
      <c r="BD132" s="533"/>
    </row>
    <row r="133" spans="2:56" ht="45" customHeight="1" x14ac:dyDescent="0.3">
      <c r="B133" s="226" t="str">
        <f t="shared" si="26"/>
        <v>15 / 62</v>
      </c>
      <c r="C133" s="1056" t="s">
        <v>1799</v>
      </c>
      <c r="D133" s="1057">
        <v>0</v>
      </c>
      <c r="E133" s="1057">
        <v>0</v>
      </c>
      <c r="F133" s="1057">
        <v>0</v>
      </c>
      <c r="G133" s="1057">
        <v>0</v>
      </c>
      <c r="H133" s="1057">
        <v>0</v>
      </c>
      <c r="I133" s="1057">
        <v>0</v>
      </c>
      <c r="J133" s="1057">
        <v>0</v>
      </c>
      <c r="K133" s="1057">
        <v>0</v>
      </c>
      <c r="L133" s="1057">
        <v>0</v>
      </c>
      <c r="M133" s="1057">
        <v>0</v>
      </c>
      <c r="N133" s="1057">
        <v>0</v>
      </c>
      <c r="O133" s="1057">
        <v>0</v>
      </c>
      <c r="P133" s="1057">
        <v>0</v>
      </c>
      <c r="Q133" s="1057">
        <v>0</v>
      </c>
      <c r="R133" s="1058">
        <v>0</v>
      </c>
      <c r="S133" s="629"/>
      <c r="T133" s="629"/>
      <c r="U133" s="629"/>
      <c r="V133" s="629"/>
      <c r="W133" s="629"/>
      <c r="X133" s="629"/>
      <c r="Y133" s="533"/>
      <c r="Z133" s="630"/>
      <c r="AA133" s="630"/>
      <c r="AB133" s="630"/>
      <c r="AC133" s="630"/>
      <c r="AD133" s="630"/>
      <c r="AE133" s="533"/>
      <c r="AF133" s="533"/>
      <c r="AG133" s="533"/>
      <c r="AH133" s="533"/>
      <c r="AI133" s="533"/>
      <c r="AJ133" s="533"/>
      <c r="AK133" s="533"/>
      <c r="AL133" s="533"/>
      <c r="AM133" s="533"/>
      <c r="AN133" s="533"/>
      <c r="AO133" s="533"/>
      <c r="AP133" s="533"/>
      <c r="AQ133" s="533"/>
      <c r="AR133" s="533"/>
      <c r="AS133" s="533"/>
      <c r="AT133" s="533"/>
      <c r="AU133" s="533"/>
      <c r="AV133" s="533"/>
      <c r="AW133" s="533"/>
      <c r="AX133" s="533"/>
      <c r="AY133" s="533"/>
      <c r="AZ133" s="533"/>
      <c r="BA133" s="533"/>
      <c r="BB133" s="533"/>
      <c r="BC133" s="533"/>
      <c r="BD133" s="533"/>
    </row>
    <row r="134" spans="2:56" ht="15" customHeight="1" x14ac:dyDescent="0.3">
      <c r="B134" s="226" t="str">
        <f t="shared" si="26"/>
        <v>16 / 63</v>
      </c>
      <c r="C134" s="1056" t="s">
        <v>1800</v>
      </c>
      <c r="D134" s="1057">
        <v>0</v>
      </c>
      <c r="E134" s="1057">
        <v>0</v>
      </c>
      <c r="F134" s="1057">
        <v>0</v>
      </c>
      <c r="G134" s="1057">
        <v>0</v>
      </c>
      <c r="H134" s="1057">
        <v>0</v>
      </c>
      <c r="I134" s="1057">
        <v>0</v>
      </c>
      <c r="J134" s="1057">
        <v>0</v>
      </c>
      <c r="K134" s="1057">
        <v>0</v>
      </c>
      <c r="L134" s="1057">
        <v>0</v>
      </c>
      <c r="M134" s="1057">
        <v>0</v>
      </c>
      <c r="N134" s="1057">
        <v>0</v>
      </c>
      <c r="O134" s="1057">
        <v>0</v>
      </c>
      <c r="P134" s="1057">
        <v>0</v>
      </c>
      <c r="Q134" s="1057">
        <v>0</v>
      </c>
      <c r="R134" s="1058">
        <v>0</v>
      </c>
      <c r="S134" s="629"/>
      <c r="T134" s="629"/>
      <c r="U134" s="629"/>
      <c r="V134" s="629"/>
      <c r="W134" s="629"/>
      <c r="X134" s="629"/>
      <c r="Y134" s="533"/>
      <c r="Z134" s="630"/>
      <c r="AA134" s="630"/>
      <c r="AB134" s="630"/>
      <c r="AC134" s="630"/>
      <c r="AD134" s="630"/>
      <c r="AE134" s="533"/>
      <c r="AF134" s="533"/>
      <c r="AG134" s="533"/>
      <c r="AH134" s="533"/>
      <c r="AI134" s="533"/>
      <c r="AJ134" s="533"/>
      <c r="AK134" s="533"/>
      <c r="AL134" s="533"/>
      <c r="AM134" s="533"/>
      <c r="AN134" s="533"/>
      <c r="AO134" s="533"/>
      <c r="AP134" s="533"/>
      <c r="AQ134" s="533"/>
      <c r="AR134" s="533"/>
      <c r="AS134" s="533"/>
      <c r="AT134" s="533"/>
      <c r="AU134" s="533"/>
      <c r="AV134" s="533"/>
      <c r="AW134" s="533"/>
      <c r="AX134" s="533"/>
      <c r="AY134" s="533"/>
      <c r="AZ134" s="533"/>
      <c r="BA134" s="533"/>
      <c r="BB134" s="533"/>
      <c r="BC134" s="533"/>
      <c r="BD134" s="533"/>
    </row>
    <row r="135" spans="2:56" ht="15" customHeight="1" x14ac:dyDescent="0.3">
      <c r="B135" s="226" t="str">
        <f t="shared" si="26"/>
        <v>17 / 64</v>
      </c>
      <c r="C135" s="1056" t="s">
        <v>1801</v>
      </c>
      <c r="D135" s="1057">
        <v>0</v>
      </c>
      <c r="E135" s="1057">
        <v>0</v>
      </c>
      <c r="F135" s="1057">
        <v>0</v>
      </c>
      <c r="G135" s="1057">
        <v>0</v>
      </c>
      <c r="H135" s="1057">
        <v>0</v>
      </c>
      <c r="I135" s="1057">
        <v>0</v>
      </c>
      <c r="J135" s="1057">
        <v>0</v>
      </c>
      <c r="K135" s="1057">
        <v>0</v>
      </c>
      <c r="L135" s="1057">
        <v>0</v>
      </c>
      <c r="M135" s="1057">
        <v>0</v>
      </c>
      <c r="N135" s="1057">
        <v>0</v>
      </c>
      <c r="O135" s="1057">
        <v>0</v>
      </c>
      <c r="P135" s="1057">
        <v>0</v>
      </c>
      <c r="Q135" s="1057">
        <v>0</v>
      </c>
      <c r="R135" s="1058">
        <v>0</v>
      </c>
      <c r="S135" s="629"/>
      <c r="T135" s="629"/>
      <c r="U135" s="629"/>
      <c r="V135" s="629"/>
      <c r="W135" s="629"/>
      <c r="X135" s="629"/>
      <c r="Y135" s="533"/>
      <c r="Z135" s="630"/>
      <c r="AA135" s="630"/>
      <c r="AB135" s="630"/>
      <c r="AC135" s="630"/>
      <c r="AD135" s="630"/>
      <c r="AE135" s="533"/>
      <c r="AF135" s="533"/>
      <c r="AG135" s="533"/>
      <c r="AH135" s="533"/>
      <c r="AI135" s="533"/>
      <c r="AJ135" s="533"/>
      <c r="AK135" s="533"/>
      <c r="AL135" s="533"/>
      <c r="AM135" s="533"/>
      <c r="AN135" s="533"/>
      <c r="AO135" s="533"/>
      <c r="AP135" s="533"/>
      <c r="AQ135" s="533"/>
      <c r="AR135" s="533"/>
      <c r="AS135" s="533"/>
      <c r="AT135" s="533"/>
      <c r="AU135" s="533"/>
      <c r="AV135" s="533"/>
      <c r="AW135" s="533"/>
      <c r="AX135" s="533"/>
      <c r="AY135" s="533"/>
      <c r="AZ135" s="533"/>
      <c r="BA135" s="533"/>
      <c r="BB135" s="533"/>
      <c r="BC135" s="533"/>
      <c r="BD135" s="533"/>
    </row>
    <row r="136" spans="2:56" ht="30" customHeight="1" x14ac:dyDescent="0.3">
      <c r="B136" s="226" t="str">
        <f t="shared" si="26"/>
        <v>18 / 65</v>
      </c>
      <c r="C136" s="1056" t="s">
        <v>1802</v>
      </c>
      <c r="D136" s="1057">
        <v>0</v>
      </c>
      <c r="E136" s="1057">
        <v>0</v>
      </c>
      <c r="F136" s="1057">
        <v>0</v>
      </c>
      <c r="G136" s="1057">
        <v>0</v>
      </c>
      <c r="H136" s="1057">
        <v>0</v>
      </c>
      <c r="I136" s="1057">
        <v>0</v>
      </c>
      <c r="J136" s="1057">
        <v>0</v>
      </c>
      <c r="K136" s="1057">
        <v>0</v>
      </c>
      <c r="L136" s="1057">
        <v>0</v>
      </c>
      <c r="M136" s="1057">
        <v>0</v>
      </c>
      <c r="N136" s="1057">
        <v>0</v>
      </c>
      <c r="O136" s="1057">
        <v>0</v>
      </c>
      <c r="P136" s="1057">
        <v>0</v>
      </c>
      <c r="Q136" s="1057">
        <v>0</v>
      </c>
      <c r="R136" s="1058">
        <v>0</v>
      </c>
      <c r="S136" s="629"/>
      <c r="T136" s="629"/>
      <c r="U136" s="629"/>
      <c r="V136" s="629"/>
      <c r="W136" s="629"/>
      <c r="X136" s="629"/>
      <c r="Y136" s="533"/>
      <c r="Z136" s="630"/>
      <c r="AA136" s="630"/>
      <c r="AB136" s="630"/>
      <c r="AC136" s="630"/>
      <c r="AD136" s="630"/>
      <c r="AE136" s="533"/>
      <c r="AF136" s="533"/>
      <c r="AG136" s="533"/>
      <c r="AH136" s="533"/>
      <c r="AI136" s="533"/>
      <c r="AJ136" s="533"/>
      <c r="AK136" s="533"/>
      <c r="AL136" s="533"/>
      <c r="AM136" s="533"/>
      <c r="AN136" s="533"/>
      <c r="AO136" s="533"/>
      <c r="AP136" s="533"/>
      <c r="AQ136" s="533"/>
      <c r="AR136" s="533"/>
      <c r="AS136" s="533"/>
      <c r="AT136" s="533"/>
      <c r="AU136" s="533"/>
      <c r="AV136" s="533"/>
      <c r="AW136" s="533"/>
      <c r="AX136" s="533"/>
      <c r="AY136" s="533"/>
      <c r="AZ136" s="533"/>
      <c r="BA136" s="533"/>
      <c r="BB136" s="533"/>
      <c r="BC136" s="533"/>
      <c r="BD136" s="533"/>
    </row>
    <row r="137" spans="2:56" ht="30" customHeight="1" x14ac:dyDescent="0.3">
      <c r="B137" s="226" t="str">
        <f t="shared" si="26"/>
        <v>19 / 66</v>
      </c>
      <c r="C137" s="1056" t="s">
        <v>1803</v>
      </c>
      <c r="D137" s="1057">
        <v>0</v>
      </c>
      <c r="E137" s="1057">
        <v>0</v>
      </c>
      <c r="F137" s="1057">
        <v>0</v>
      </c>
      <c r="G137" s="1057">
        <v>0</v>
      </c>
      <c r="H137" s="1057">
        <v>0</v>
      </c>
      <c r="I137" s="1057">
        <v>0</v>
      </c>
      <c r="J137" s="1057">
        <v>0</v>
      </c>
      <c r="K137" s="1057">
        <v>0</v>
      </c>
      <c r="L137" s="1057">
        <v>0</v>
      </c>
      <c r="M137" s="1057">
        <v>0</v>
      </c>
      <c r="N137" s="1057">
        <v>0</v>
      </c>
      <c r="O137" s="1057">
        <v>0</v>
      </c>
      <c r="P137" s="1057">
        <v>0</v>
      </c>
      <c r="Q137" s="1057">
        <v>0</v>
      </c>
      <c r="R137" s="1058">
        <v>0</v>
      </c>
      <c r="S137" s="629"/>
      <c r="T137" s="629"/>
      <c r="U137" s="629"/>
      <c r="V137" s="629"/>
      <c r="W137" s="629"/>
      <c r="X137" s="629"/>
      <c r="Y137" s="533"/>
      <c r="Z137" s="630"/>
      <c r="AA137" s="630"/>
      <c r="AB137" s="630"/>
      <c r="AC137" s="630"/>
      <c r="AD137" s="630"/>
      <c r="AE137" s="533"/>
      <c r="AF137" s="533"/>
      <c r="AG137" s="533"/>
      <c r="AH137" s="533"/>
      <c r="AI137" s="533"/>
      <c r="AJ137" s="533"/>
      <c r="AK137" s="533"/>
      <c r="AL137" s="533"/>
      <c r="AM137" s="533"/>
      <c r="AN137" s="533"/>
      <c r="AO137" s="533"/>
      <c r="AP137" s="533"/>
      <c r="AQ137" s="533"/>
      <c r="AR137" s="533"/>
      <c r="AS137" s="533"/>
      <c r="AT137" s="533"/>
      <c r="AU137" s="533"/>
      <c r="AV137" s="533"/>
      <c r="AW137" s="533"/>
      <c r="AX137" s="533"/>
      <c r="AY137" s="533"/>
      <c r="AZ137" s="533"/>
      <c r="BA137" s="533"/>
      <c r="BB137" s="533"/>
      <c r="BC137" s="533"/>
      <c r="BD137" s="533"/>
    </row>
    <row r="138" spans="2:56" ht="45" customHeight="1" x14ac:dyDescent="0.3">
      <c r="B138" s="226" t="str">
        <f t="shared" si="26"/>
        <v>20 / 67</v>
      </c>
      <c r="C138" s="1056" t="s">
        <v>1804</v>
      </c>
      <c r="D138" s="1057">
        <v>0</v>
      </c>
      <c r="E138" s="1057">
        <v>0</v>
      </c>
      <c r="F138" s="1057">
        <v>0</v>
      </c>
      <c r="G138" s="1057">
        <v>0</v>
      </c>
      <c r="H138" s="1057">
        <v>0</v>
      </c>
      <c r="I138" s="1057">
        <v>0</v>
      </c>
      <c r="J138" s="1057">
        <v>0</v>
      </c>
      <c r="K138" s="1057">
        <v>0</v>
      </c>
      <c r="L138" s="1057">
        <v>0</v>
      </c>
      <c r="M138" s="1057">
        <v>0</v>
      </c>
      <c r="N138" s="1057">
        <v>0</v>
      </c>
      <c r="O138" s="1057">
        <v>0</v>
      </c>
      <c r="P138" s="1057">
        <v>0</v>
      </c>
      <c r="Q138" s="1057">
        <v>0</v>
      </c>
      <c r="R138" s="1058">
        <v>0</v>
      </c>
      <c r="S138" s="629"/>
      <c r="T138" s="629"/>
      <c r="U138" s="629"/>
      <c r="V138" s="629"/>
      <c r="W138" s="629"/>
      <c r="X138" s="629"/>
      <c r="Y138" s="533"/>
      <c r="Z138" s="630"/>
      <c r="AA138" s="630"/>
      <c r="AB138" s="630"/>
      <c r="AC138" s="630"/>
      <c r="AD138" s="630"/>
      <c r="AE138" s="533"/>
      <c r="AF138" s="533"/>
      <c r="AG138" s="533"/>
      <c r="AH138" s="533"/>
      <c r="AI138" s="533"/>
      <c r="AJ138" s="533"/>
      <c r="AK138" s="533"/>
      <c r="AL138" s="533"/>
      <c r="AM138" s="533"/>
      <c r="AN138" s="533"/>
      <c r="AO138" s="533"/>
      <c r="AP138" s="533"/>
      <c r="AQ138" s="533"/>
      <c r="AR138" s="533"/>
      <c r="AS138" s="533"/>
      <c r="AT138" s="533"/>
      <c r="AU138" s="533"/>
      <c r="AV138" s="533"/>
      <c r="AW138" s="533"/>
      <c r="AX138" s="533"/>
      <c r="AY138" s="533"/>
      <c r="AZ138" s="533"/>
      <c r="BA138" s="533"/>
      <c r="BB138" s="533"/>
      <c r="BC138" s="533"/>
      <c r="BD138" s="533"/>
    </row>
    <row r="139" spans="2:56" ht="30" customHeight="1" x14ac:dyDescent="0.3">
      <c r="B139" s="226" t="str">
        <f t="shared" si="26"/>
        <v>21 / 68</v>
      </c>
      <c r="C139" s="1056" t="s">
        <v>1805</v>
      </c>
      <c r="D139" s="1057">
        <v>0</v>
      </c>
      <c r="E139" s="1057">
        <v>0</v>
      </c>
      <c r="F139" s="1057">
        <v>0</v>
      </c>
      <c r="G139" s="1057">
        <v>0</v>
      </c>
      <c r="H139" s="1057">
        <v>0</v>
      </c>
      <c r="I139" s="1057">
        <v>0</v>
      </c>
      <c r="J139" s="1057">
        <v>0</v>
      </c>
      <c r="K139" s="1057">
        <v>0</v>
      </c>
      <c r="L139" s="1057">
        <v>0</v>
      </c>
      <c r="M139" s="1057">
        <v>0</v>
      </c>
      <c r="N139" s="1057">
        <v>0</v>
      </c>
      <c r="O139" s="1057">
        <v>0</v>
      </c>
      <c r="P139" s="1057">
        <v>0</v>
      </c>
      <c r="Q139" s="1057">
        <v>0</v>
      </c>
      <c r="R139" s="1058">
        <v>0</v>
      </c>
      <c r="S139" s="629"/>
      <c r="T139" s="629"/>
      <c r="U139" s="629"/>
      <c r="V139" s="629"/>
      <c r="W139" s="629"/>
      <c r="X139" s="629"/>
      <c r="Y139" s="533"/>
      <c r="Z139" s="630"/>
      <c r="AA139" s="630"/>
      <c r="AB139" s="630"/>
      <c r="AC139" s="630"/>
      <c r="AD139" s="630"/>
      <c r="AE139" s="533"/>
      <c r="AF139" s="533"/>
      <c r="AG139" s="533"/>
      <c r="AH139" s="533"/>
      <c r="AI139" s="533"/>
      <c r="AJ139" s="533"/>
      <c r="AK139" s="533"/>
      <c r="AL139" s="533"/>
      <c r="AM139" s="533"/>
      <c r="AN139" s="533"/>
      <c r="AO139" s="533"/>
      <c r="AP139" s="533"/>
      <c r="AQ139" s="533"/>
      <c r="AR139" s="533"/>
      <c r="AS139" s="533"/>
      <c r="AT139" s="533"/>
      <c r="AU139" s="533"/>
      <c r="AV139" s="533"/>
      <c r="AW139" s="533"/>
      <c r="AX139" s="533"/>
      <c r="AY139" s="533"/>
      <c r="AZ139" s="533"/>
      <c r="BA139" s="533"/>
      <c r="BB139" s="533"/>
      <c r="BC139" s="533"/>
      <c r="BD139" s="533"/>
    </row>
    <row r="140" spans="2:56" ht="30" customHeight="1" x14ac:dyDescent="0.3">
      <c r="B140" s="226" t="str">
        <f t="shared" si="26"/>
        <v>22 / 69</v>
      </c>
      <c r="C140" s="1056" t="s">
        <v>1806</v>
      </c>
      <c r="D140" s="1057">
        <v>0</v>
      </c>
      <c r="E140" s="1057">
        <v>0</v>
      </c>
      <c r="F140" s="1057">
        <v>0</v>
      </c>
      <c r="G140" s="1057">
        <v>0</v>
      </c>
      <c r="H140" s="1057">
        <v>0</v>
      </c>
      <c r="I140" s="1057">
        <v>0</v>
      </c>
      <c r="J140" s="1057">
        <v>0</v>
      </c>
      <c r="K140" s="1057">
        <v>0</v>
      </c>
      <c r="L140" s="1057">
        <v>0</v>
      </c>
      <c r="M140" s="1057">
        <v>0</v>
      </c>
      <c r="N140" s="1057">
        <v>0</v>
      </c>
      <c r="O140" s="1057">
        <v>0</v>
      </c>
      <c r="P140" s="1057">
        <v>0</v>
      </c>
      <c r="Q140" s="1057">
        <v>0</v>
      </c>
      <c r="R140" s="1058">
        <v>0</v>
      </c>
      <c r="S140" s="629"/>
      <c r="T140" s="629"/>
      <c r="U140" s="629"/>
      <c r="V140" s="629"/>
      <c r="W140" s="629"/>
      <c r="X140" s="629"/>
      <c r="Y140" s="533"/>
      <c r="Z140" s="630"/>
      <c r="AA140" s="630"/>
      <c r="AB140" s="630"/>
      <c r="AC140" s="630"/>
      <c r="AD140" s="630"/>
      <c r="AE140" s="533"/>
      <c r="AF140" s="533"/>
      <c r="AG140" s="533"/>
      <c r="AH140" s="533"/>
      <c r="AI140" s="533"/>
      <c r="AJ140" s="533"/>
      <c r="AK140" s="533"/>
      <c r="AL140" s="533"/>
      <c r="AM140" s="533"/>
      <c r="AN140" s="533"/>
      <c r="AO140" s="533"/>
      <c r="AP140" s="533"/>
      <c r="AQ140" s="533"/>
      <c r="AR140" s="533"/>
      <c r="AS140" s="533"/>
      <c r="AT140" s="533"/>
      <c r="AU140" s="533"/>
      <c r="AV140" s="533"/>
      <c r="AW140" s="533"/>
      <c r="AX140" s="533"/>
      <c r="AY140" s="533"/>
      <c r="AZ140" s="533"/>
      <c r="BA140" s="533"/>
      <c r="BB140" s="533"/>
      <c r="BC140" s="533"/>
      <c r="BD140" s="533"/>
    </row>
    <row r="141" spans="2:56" ht="30" customHeight="1" x14ac:dyDescent="0.3">
      <c r="B141" s="226" t="str">
        <f t="shared" si="26"/>
        <v>23 / 70</v>
      </c>
      <c r="C141" s="1056" t="s">
        <v>1807</v>
      </c>
      <c r="D141" s="1057">
        <v>0</v>
      </c>
      <c r="E141" s="1057">
        <v>0</v>
      </c>
      <c r="F141" s="1057">
        <v>0</v>
      </c>
      <c r="G141" s="1057">
        <v>0</v>
      </c>
      <c r="H141" s="1057">
        <v>0</v>
      </c>
      <c r="I141" s="1057">
        <v>0</v>
      </c>
      <c r="J141" s="1057">
        <v>0</v>
      </c>
      <c r="K141" s="1057">
        <v>0</v>
      </c>
      <c r="L141" s="1057">
        <v>0</v>
      </c>
      <c r="M141" s="1057">
        <v>0</v>
      </c>
      <c r="N141" s="1057">
        <v>0</v>
      </c>
      <c r="O141" s="1057">
        <v>0</v>
      </c>
      <c r="P141" s="1057">
        <v>0</v>
      </c>
      <c r="Q141" s="1057">
        <v>0</v>
      </c>
      <c r="R141" s="1058">
        <v>0</v>
      </c>
      <c r="S141" s="629"/>
      <c r="T141" s="629"/>
      <c r="U141" s="629"/>
      <c r="V141" s="629"/>
      <c r="W141" s="629"/>
      <c r="X141" s="629"/>
      <c r="Y141" s="533"/>
      <c r="Z141" s="630"/>
      <c r="AA141" s="630"/>
      <c r="AB141" s="630"/>
      <c r="AC141" s="630"/>
      <c r="AD141" s="630"/>
      <c r="AE141" s="533"/>
      <c r="AF141" s="533"/>
      <c r="AG141" s="533"/>
      <c r="AH141" s="533"/>
      <c r="AI141" s="533"/>
      <c r="AJ141" s="533"/>
      <c r="AK141" s="533"/>
      <c r="AL141" s="533"/>
      <c r="AM141" s="533"/>
      <c r="AN141" s="533"/>
      <c r="AO141" s="533"/>
      <c r="AP141" s="533"/>
      <c r="AQ141" s="533"/>
      <c r="AR141" s="533"/>
      <c r="AS141" s="533"/>
      <c r="AT141" s="533"/>
      <c r="AU141" s="533"/>
      <c r="AV141" s="533"/>
      <c r="AW141" s="533"/>
      <c r="AX141" s="533"/>
      <c r="AY141" s="533"/>
      <c r="AZ141" s="533"/>
      <c r="BA141" s="533"/>
      <c r="BB141" s="533"/>
      <c r="BC141" s="533"/>
      <c r="BD141" s="533"/>
    </row>
    <row r="142" spans="2:56" ht="15" customHeight="1" x14ac:dyDescent="0.3">
      <c r="B142" s="226" t="str">
        <f t="shared" si="26"/>
        <v>24 / 71</v>
      </c>
      <c r="C142" s="1056" t="s">
        <v>1808</v>
      </c>
      <c r="D142" s="1057">
        <v>0</v>
      </c>
      <c r="E142" s="1057">
        <v>0</v>
      </c>
      <c r="F142" s="1057">
        <v>0</v>
      </c>
      <c r="G142" s="1057">
        <v>0</v>
      </c>
      <c r="H142" s="1057">
        <v>0</v>
      </c>
      <c r="I142" s="1057">
        <v>0</v>
      </c>
      <c r="J142" s="1057">
        <v>0</v>
      </c>
      <c r="K142" s="1057">
        <v>0</v>
      </c>
      <c r="L142" s="1057">
        <v>0</v>
      </c>
      <c r="M142" s="1057">
        <v>0</v>
      </c>
      <c r="N142" s="1057">
        <v>0</v>
      </c>
      <c r="O142" s="1057">
        <v>0</v>
      </c>
      <c r="P142" s="1057">
        <v>0</v>
      </c>
      <c r="Q142" s="1057">
        <v>0</v>
      </c>
      <c r="R142" s="1058">
        <v>0</v>
      </c>
      <c r="S142" s="629"/>
      <c r="T142" s="629"/>
      <c r="U142" s="629"/>
      <c r="V142" s="629"/>
      <c r="W142" s="629"/>
      <c r="X142" s="629"/>
      <c r="Y142" s="533"/>
      <c r="Z142" s="630"/>
      <c r="AA142" s="630"/>
      <c r="AB142" s="630"/>
      <c r="AC142" s="630"/>
      <c r="AD142" s="630"/>
      <c r="AE142" s="533"/>
      <c r="AF142" s="533"/>
      <c r="AG142" s="533"/>
      <c r="AH142" s="533"/>
      <c r="AI142" s="533"/>
      <c r="AJ142" s="533"/>
      <c r="AK142" s="533"/>
      <c r="AL142" s="533"/>
      <c r="AM142" s="533"/>
      <c r="AN142" s="533"/>
      <c r="AO142" s="533"/>
      <c r="AP142" s="533"/>
      <c r="AQ142" s="533"/>
      <c r="AR142" s="533"/>
      <c r="AS142" s="533"/>
      <c r="AT142" s="533"/>
      <c r="AU142" s="533"/>
      <c r="AV142" s="533"/>
      <c r="AW142" s="533"/>
      <c r="AX142" s="533"/>
      <c r="AY142" s="533"/>
      <c r="AZ142" s="533"/>
      <c r="BA142" s="533"/>
      <c r="BB142" s="533"/>
      <c r="BC142" s="533"/>
      <c r="BD142" s="533"/>
    </row>
    <row r="143" spans="2:56" ht="45" customHeight="1" x14ac:dyDescent="0.3">
      <c r="B143" s="226" t="str">
        <f t="shared" si="26"/>
        <v>25 / 72</v>
      </c>
      <c r="C143" s="1056" t="s">
        <v>1809</v>
      </c>
      <c r="D143" s="1057">
        <v>0</v>
      </c>
      <c r="E143" s="1057">
        <v>0</v>
      </c>
      <c r="F143" s="1057">
        <v>0</v>
      </c>
      <c r="G143" s="1057">
        <v>0</v>
      </c>
      <c r="H143" s="1057">
        <v>0</v>
      </c>
      <c r="I143" s="1057">
        <v>0</v>
      </c>
      <c r="J143" s="1057">
        <v>0</v>
      </c>
      <c r="K143" s="1057">
        <v>0</v>
      </c>
      <c r="L143" s="1057">
        <v>0</v>
      </c>
      <c r="M143" s="1057">
        <v>0</v>
      </c>
      <c r="N143" s="1057">
        <v>0</v>
      </c>
      <c r="O143" s="1057">
        <v>0</v>
      </c>
      <c r="P143" s="1057">
        <v>0</v>
      </c>
      <c r="Q143" s="1057">
        <v>0</v>
      </c>
      <c r="R143" s="1058">
        <v>0</v>
      </c>
      <c r="S143" s="629"/>
      <c r="T143" s="629"/>
      <c r="U143" s="629"/>
      <c r="V143" s="629"/>
      <c r="W143" s="629"/>
      <c r="X143" s="629"/>
      <c r="Y143" s="533"/>
      <c r="Z143" s="630"/>
      <c r="AA143" s="630"/>
      <c r="AB143" s="630"/>
      <c r="AC143" s="630"/>
      <c r="AD143" s="630"/>
      <c r="AE143" s="533"/>
      <c r="AF143" s="533"/>
      <c r="AG143" s="533"/>
      <c r="AH143" s="533"/>
      <c r="AI143" s="533"/>
      <c r="AJ143" s="533"/>
      <c r="AK143" s="533"/>
      <c r="AL143" s="533"/>
      <c r="AM143" s="533"/>
      <c r="AN143" s="533"/>
      <c r="AO143" s="533"/>
      <c r="AP143" s="533"/>
      <c r="AQ143" s="533"/>
      <c r="AR143" s="533"/>
      <c r="AS143" s="533"/>
      <c r="AT143" s="533"/>
      <c r="AU143" s="533"/>
      <c r="AV143" s="533"/>
      <c r="AW143" s="533"/>
      <c r="AX143" s="533"/>
      <c r="AY143" s="533"/>
      <c r="AZ143" s="533"/>
      <c r="BA143" s="533"/>
      <c r="BB143" s="533"/>
      <c r="BC143" s="533"/>
      <c r="BD143" s="533"/>
    </row>
    <row r="144" spans="2:56" ht="15" customHeight="1" x14ac:dyDescent="0.3">
      <c r="B144" s="226" t="str">
        <f t="shared" si="26"/>
        <v>26 / 73</v>
      </c>
      <c r="C144" s="1056" t="s">
        <v>1810</v>
      </c>
      <c r="D144" s="1057">
        <v>0</v>
      </c>
      <c r="E144" s="1057">
        <v>0</v>
      </c>
      <c r="F144" s="1057">
        <v>0</v>
      </c>
      <c r="G144" s="1057">
        <v>0</v>
      </c>
      <c r="H144" s="1057">
        <v>0</v>
      </c>
      <c r="I144" s="1057">
        <v>0</v>
      </c>
      <c r="J144" s="1057">
        <v>0</v>
      </c>
      <c r="K144" s="1057">
        <v>0</v>
      </c>
      <c r="L144" s="1057">
        <v>0</v>
      </c>
      <c r="M144" s="1057">
        <v>0</v>
      </c>
      <c r="N144" s="1057">
        <v>0</v>
      </c>
      <c r="O144" s="1057">
        <v>0</v>
      </c>
      <c r="P144" s="1057">
        <v>0</v>
      </c>
      <c r="Q144" s="1057">
        <v>0</v>
      </c>
      <c r="R144" s="1058">
        <v>0</v>
      </c>
      <c r="S144" s="629"/>
      <c r="T144" s="629"/>
      <c r="U144" s="629"/>
      <c r="V144" s="629"/>
      <c r="W144" s="629"/>
      <c r="X144" s="629"/>
      <c r="Y144" s="533"/>
      <c r="Z144" s="630"/>
      <c r="AA144" s="630"/>
      <c r="AB144" s="630"/>
      <c r="AC144" s="630"/>
      <c r="AD144" s="630"/>
      <c r="AE144" s="533"/>
      <c r="AF144" s="533"/>
      <c r="AG144" s="533"/>
      <c r="AH144" s="533"/>
      <c r="AI144" s="533"/>
      <c r="AJ144" s="533"/>
      <c r="AK144" s="533"/>
      <c r="AL144" s="533"/>
      <c r="AM144" s="533"/>
      <c r="AN144" s="533"/>
      <c r="AO144" s="533"/>
      <c r="AP144" s="533"/>
      <c r="AQ144" s="533"/>
      <c r="AR144" s="533"/>
      <c r="AS144" s="533"/>
      <c r="AT144" s="533"/>
      <c r="AU144" s="533"/>
      <c r="AV144" s="533"/>
      <c r="AW144" s="533"/>
      <c r="AX144" s="533"/>
      <c r="AY144" s="533"/>
      <c r="AZ144" s="533"/>
      <c r="BA144" s="533"/>
      <c r="BB144" s="533"/>
      <c r="BC144" s="533"/>
      <c r="BD144" s="533"/>
    </row>
    <row r="145" spans="2:56" ht="30" customHeight="1" x14ac:dyDescent="0.3">
      <c r="B145" s="226" t="str">
        <f t="shared" si="26"/>
        <v>27 / 74</v>
      </c>
      <c r="C145" s="1056" t="s">
        <v>1811</v>
      </c>
      <c r="D145" s="1057"/>
      <c r="E145" s="1057"/>
      <c r="F145" s="1057"/>
      <c r="G145" s="1057"/>
      <c r="H145" s="1057"/>
      <c r="I145" s="1057"/>
      <c r="J145" s="1057"/>
      <c r="K145" s="1057"/>
      <c r="L145" s="1057"/>
      <c r="M145" s="1057"/>
      <c r="N145" s="1057"/>
      <c r="O145" s="1057"/>
      <c r="P145" s="1057"/>
      <c r="Q145" s="1057"/>
      <c r="R145" s="1058"/>
      <c r="S145" s="629"/>
      <c r="T145" s="629"/>
      <c r="U145" s="629"/>
      <c r="V145" s="629"/>
      <c r="W145" s="629"/>
      <c r="X145" s="629"/>
      <c r="Y145" s="533"/>
      <c r="Z145" s="630"/>
      <c r="AA145" s="630"/>
      <c r="AB145" s="630"/>
      <c r="AC145" s="630"/>
      <c r="AD145" s="630"/>
      <c r="AE145" s="533"/>
      <c r="AF145" s="533"/>
      <c r="AG145" s="533"/>
      <c r="AH145" s="533"/>
      <c r="AI145" s="533"/>
      <c r="AJ145" s="533"/>
      <c r="AK145" s="533"/>
      <c r="AL145" s="533"/>
      <c r="AM145" s="533"/>
      <c r="AN145" s="533"/>
      <c r="AO145" s="533"/>
      <c r="AP145" s="533"/>
      <c r="AQ145" s="533"/>
      <c r="AR145" s="533"/>
      <c r="AS145" s="533"/>
      <c r="AT145" s="533"/>
      <c r="AU145" s="533"/>
      <c r="AV145" s="533"/>
      <c r="AW145" s="533"/>
      <c r="AX145" s="533"/>
      <c r="AY145" s="533"/>
      <c r="AZ145" s="533"/>
      <c r="BA145" s="533"/>
      <c r="BB145" s="533"/>
      <c r="BC145" s="533"/>
      <c r="BD145" s="533"/>
    </row>
    <row r="146" spans="2:56" ht="30" customHeight="1" x14ac:dyDescent="0.3">
      <c r="B146" s="226" t="str">
        <f t="shared" si="26"/>
        <v>28 / 75</v>
      </c>
      <c r="C146" s="1056" t="s">
        <v>1812</v>
      </c>
      <c r="D146" s="1057"/>
      <c r="E146" s="1057"/>
      <c r="F146" s="1057"/>
      <c r="G146" s="1057"/>
      <c r="H146" s="1057"/>
      <c r="I146" s="1057"/>
      <c r="J146" s="1057"/>
      <c r="K146" s="1057"/>
      <c r="L146" s="1057"/>
      <c r="M146" s="1057"/>
      <c r="N146" s="1057"/>
      <c r="O146" s="1057"/>
      <c r="P146" s="1057"/>
      <c r="Q146" s="1057"/>
      <c r="R146" s="1058"/>
      <c r="S146" s="629"/>
      <c r="T146" s="629"/>
      <c r="U146" s="629"/>
      <c r="V146" s="629"/>
      <c r="W146" s="629"/>
      <c r="X146" s="629"/>
      <c r="Y146" s="533"/>
      <c r="Z146" s="630"/>
      <c r="AA146" s="630"/>
      <c r="AB146" s="630"/>
      <c r="AC146" s="630"/>
      <c r="AD146" s="630"/>
      <c r="AE146" s="533"/>
      <c r="AF146" s="533"/>
      <c r="AG146" s="533"/>
      <c r="AH146" s="533"/>
      <c r="AI146" s="533"/>
      <c r="AJ146" s="533"/>
      <c r="AK146" s="533"/>
      <c r="AL146" s="533"/>
      <c r="AM146" s="533"/>
      <c r="AN146" s="533"/>
      <c r="AO146" s="533"/>
      <c r="AP146" s="533"/>
      <c r="AQ146" s="533"/>
      <c r="AR146" s="533"/>
      <c r="AS146" s="533"/>
      <c r="AT146" s="533"/>
      <c r="AU146" s="533"/>
      <c r="AV146" s="533"/>
      <c r="AW146" s="533"/>
      <c r="AX146" s="533"/>
      <c r="AY146" s="533"/>
      <c r="AZ146" s="533"/>
      <c r="BA146" s="533"/>
      <c r="BB146" s="533"/>
      <c r="BC146" s="533"/>
      <c r="BD146" s="533"/>
    </row>
    <row r="147" spans="2:56" ht="15" customHeight="1" x14ac:dyDescent="0.3">
      <c r="B147" s="226" t="str">
        <f t="shared" si="26"/>
        <v>29 / 76</v>
      </c>
      <c r="C147" s="1063" t="s">
        <v>1813</v>
      </c>
      <c r="D147" s="1064"/>
      <c r="E147" s="1064"/>
      <c r="F147" s="1064"/>
      <c r="G147" s="1064"/>
      <c r="H147" s="1064"/>
      <c r="I147" s="1064"/>
      <c r="J147" s="1064"/>
      <c r="K147" s="1064"/>
      <c r="L147" s="1064"/>
      <c r="M147" s="1064"/>
      <c r="N147" s="1064"/>
      <c r="O147" s="1064"/>
      <c r="P147" s="1064"/>
      <c r="Q147" s="1064"/>
      <c r="R147" s="1065"/>
      <c r="S147" s="629"/>
      <c r="T147" s="629"/>
      <c r="U147" s="629"/>
      <c r="V147" s="629"/>
      <c r="W147" s="629"/>
      <c r="X147" s="629"/>
      <c r="Y147" s="533"/>
      <c r="Z147" s="630"/>
      <c r="AA147" s="630"/>
      <c r="AB147" s="630"/>
      <c r="AC147" s="630"/>
      <c r="AD147" s="630"/>
      <c r="AE147" s="533"/>
      <c r="AF147" s="533"/>
      <c r="AG147" s="533"/>
      <c r="AH147" s="533"/>
      <c r="AI147" s="533"/>
      <c r="AJ147" s="533"/>
      <c r="AK147" s="533"/>
      <c r="AL147" s="533"/>
      <c r="AM147" s="533"/>
      <c r="AN147" s="533"/>
      <c r="AO147" s="533"/>
      <c r="AP147" s="533"/>
      <c r="AQ147" s="533"/>
      <c r="AR147" s="533"/>
      <c r="AS147" s="533"/>
      <c r="AT147" s="533"/>
      <c r="AU147" s="533"/>
      <c r="AV147" s="533"/>
      <c r="AW147" s="533"/>
      <c r="AX147" s="533"/>
      <c r="AY147" s="533"/>
      <c r="AZ147" s="533"/>
      <c r="BA147" s="533"/>
      <c r="BB147" s="533"/>
      <c r="BC147" s="533"/>
      <c r="BD147" s="533"/>
    </row>
    <row r="148" spans="2:56" ht="30" customHeight="1" x14ac:dyDescent="0.3">
      <c r="B148" s="226" t="str">
        <f t="shared" si="26"/>
        <v>30 / 77</v>
      </c>
      <c r="C148" s="1056" t="s">
        <v>1814</v>
      </c>
      <c r="D148" s="1057">
        <v>0</v>
      </c>
      <c r="E148" s="1057">
        <v>0</v>
      </c>
      <c r="F148" s="1057">
        <v>0</v>
      </c>
      <c r="G148" s="1057">
        <v>0</v>
      </c>
      <c r="H148" s="1057">
        <v>0</v>
      </c>
      <c r="I148" s="1057">
        <v>0</v>
      </c>
      <c r="J148" s="1057">
        <v>0</v>
      </c>
      <c r="K148" s="1057">
        <v>0</v>
      </c>
      <c r="L148" s="1057">
        <v>0</v>
      </c>
      <c r="M148" s="1057">
        <v>0</v>
      </c>
      <c r="N148" s="1057">
        <v>0</v>
      </c>
      <c r="O148" s="1057">
        <v>0</v>
      </c>
      <c r="P148" s="1057">
        <v>0</v>
      </c>
      <c r="Q148" s="1057">
        <v>0</v>
      </c>
      <c r="R148" s="1058">
        <v>0</v>
      </c>
      <c r="S148" s="629"/>
      <c r="T148" s="629"/>
      <c r="U148" s="629"/>
      <c r="V148" s="629"/>
      <c r="W148" s="629"/>
      <c r="X148" s="629"/>
      <c r="Y148" s="533"/>
      <c r="Z148" s="630"/>
      <c r="AA148" s="630"/>
      <c r="AB148" s="630"/>
      <c r="AC148" s="630"/>
      <c r="AD148" s="630"/>
      <c r="AE148" s="533"/>
      <c r="AF148" s="533"/>
      <c r="AG148" s="533"/>
      <c r="AH148" s="533"/>
      <c r="AI148" s="533"/>
      <c r="AJ148" s="533"/>
      <c r="AK148" s="533"/>
      <c r="AL148" s="533"/>
      <c r="AM148" s="533"/>
      <c r="AN148" s="533"/>
      <c r="AO148" s="533"/>
      <c r="AP148" s="533"/>
      <c r="AQ148" s="533"/>
      <c r="AR148" s="533"/>
      <c r="AS148" s="533"/>
      <c r="AT148" s="533"/>
      <c r="AU148" s="533"/>
      <c r="AV148" s="533"/>
      <c r="AW148" s="533"/>
      <c r="AX148" s="533"/>
      <c r="AY148" s="533"/>
      <c r="AZ148" s="533"/>
      <c r="BA148" s="533"/>
      <c r="BB148" s="533"/>
      <c r="BC148" s="533"/>
      <c r="BD148" s="533"/>
    </row>
    <row r="149" spans="2:56" ht="30" customHeight="1" x14ac:dyDescent="0.3">
      <c r="B149" s="226" t="s">
        <v>1815</v>
      </c>
      <c r="C149" s="1056" t="s">
        <v>1816</v>
      </c>
      <c r="D149" s="1057"/>
      <c r="E149" s="1057"/>
      <c r="F149" s="1057"/>
      <c r="G149" s="1057"/>
      <c r="H149" s="1057"/>
      <c r="I149" s="1057"/>
      <c r="J149" s="1057"/>
      <c r="K149" s="1057"/>
      <c r="L149" s="1057"/>
      <c r="M149" s="1057"/>
      <c r="N149" s="1057"/>
      <c r="O149" s="1057"/>
      <c r="P149" s="1057"/>
      <c r="Q149" s="1057"/>
      <c r="R149" s="1058"/>
      <c r="S149" s="629"/>
      <c r="T149" s="629"/>
      <c r="U149" s="629"/>
      <c r="V149" s="629"/>
      <c r="W149" s="629"/>
      <c r="X149" s="629"/>
      <c r="Y149" s="533"/>
      <c r="Z149" s="630"/>
      <c r="AA149" s="630"/>
      <c r="AB149" s="630"/>
      <c r="AC149" s="630"/>
      <c r="AD149" s="630"/>
      <c r="AE149" s="533"/>
      <c r="AF149" s="533"/>
      <c r="AG149" s="533"/>
      <c r="AH149" s="533"/>
      <c r="AI149" s="533"/>
      <c r="AJ149" s="533"/>
      <c r="AK149" s="533"/>
      <c r="AL149" s="533"/>
      <c r="AM149" s="533"/>
      <c r="AN149" s="533"/>
      <c r="AO149" s="533"/>
      <c r="AP149" s="533"/>
      <c r="AQ149" s="533"/>
      <c r="AR149" s="533"/>
      <c r="AS149" s="533"/>
      <c r="AT149" s="533"/>
      <c r="AU149" s="533"/>
      <c r="AV149" s="533"/>
      <c r="AW149" s="533"/>
      <c r="AX149" s="533"/>
      <c r="AY149" s="533"/>
      <c r="AZ149" s="533"/>
      <c r="BA149" s="533"/>
      <c r="BB149" s="533"/>
      <c r="BC149" s="533"/>
      <c r="BD149" s="533"/>
    </row>
    <row r="150" spans="2:56" ht="27" customHeight="1" x14ac:dyDescent="0.3">
      <c r="B150" s="396" t="s">
        <v>1817</v>
      </c>
      <c r="C150" s="1056" t="s">
        <v>853</v>
      </c>
      <c r="D150" s="1057">
        <v>0</v>
      </c>
      <c r="E150" s="1057">
        <v>0</v>
      </c>
      <c r="F150" s="1057">
        <v>0</v>
      </c>
      <c r="G150" s="1057">
        <v>0</v>
      </c>
      <c r="H150" s="1057">
        <v>0</v>
      </c>
      <c r="I150" s="1057">
        <v>0</v>
      </c>
      <c r="J150" s="1057">
        <v>0</v>
      </c>
      <c r="K150" s="1057">
        <v>0</v>
      </c>
      <c r="L150" s="1057">
        <v>0</v>
      </c>
      <c r="M150" s="1057">
        <v>0</v>
      </c>
      <c r="N150" s="1057">
        <v>0</v>
      </c>
      <c r="O150" s="1057">
        <v>0</v>
      </c>
      <c r="P150" s="1057">
        <v>0</v>
      </c>
      <c r="Q150" s="1057">
        <v>0</v>
      </c>
      <c r="R150" s="1058">
        <v>0</v>
      </c>
      <c r="S150" s="629"/>
      <c r="T150" s="629"/>
      <c r="U150" s="629"/>
      <c r="V150" s="629"/>
      <c r="W150" s="629"/>
      <c r="X150" s="629"/>
      <c r="Y150" s="533"/>
      <c r="Z150" s="630"/>
      <c r="AA150" s="630"/>
      <c r="AB150" s="630"/>
      <c r="AC150" s="630"/>
      <c r="AD150" s="630"/>
      <c r="AE150" s="533"/>
      <c r="AF150" s="533"/>
      <c r="AG150" s="533"/>
      <c r="AH150" s="533"/>
      <c r="AI150" s="533"/>
      <c r="AJ150" s="533"/>
      <c r="AK150" s="533"/>
      <c r="AL150" s="533"/>
      <c r="AM150" s="533"/>
      <c r="AN150" s="533"/>
      <c r="AO150" s="533"/>
      <c r="AP150" s="533"/>
      <c r="AQ150" s="533"/>
      <c r="AR150" s="533"/>
      <c r="AS150" s="533"/>
      <c r="AT150" s="533"/>
      <c r="AU150" s="533"/>
      <c r="AV150" s="533"/>
      <c r="AW150" s="533"/>
      <c r="AX150" s="533"/>
      <c r="AY150" s="533"/>
      <c r="AZ150" s="533"/>
      <c r="BA150" s="533"/>
      <c r="BB150" s="533"/>
      <c r="BC150" s="533"/>
      <c r="BD150" s="533"/>
    </row>
    <row r="151" spans="2:56" ht="15" customHeight="1" thickBot="1" x14ac:dyDescent="0.35">
      <c r="B151" s="631" t="str">
        <f>B56&amp;" / "&amp;B105</f>
        <v>47 / 94</v>
      </c>
      <c r="C151" s="1066" t="s">
        <v>1818</v>
      </c>
      <c r="D151" s="1067">
        <v>0</v>
      </c>
      <c r="E151" s="1067">
        <v>0</v>
      </c>
      <c r="F151" s="1067">
        <v>0</v>
      </c>
      <c r="G151" s="1067">
        <v>0</v>
      </c>
      <c r="H151" s="1067">
        <v>0</v>
      </c>
      <c r="I151" s="1067">
        <v>0</v>
      </c>
      <c r="J151" s="1067">
        <v>0</v>
      </c>
      <c r="K151" s="1067">
        <v>0</v>
      </c>
      <c r="L151" s="1067">
        <v>0</v>
      </c>
      <c r="M151" s="1067">
        <v>0</v>
      </c>
      <c r="N151" s="1067">
        <v>0</v>
      </c>
      <c r="O151" s="1067">
        <v>0</v>
      </c>
      <c r="P151" s="1067">
        <v>0</v>
      </c>
      <c r="Q151" s="1067">
        <v>0</v>
      </c>
      <c r="R151" s="1068">
        <v>0</v>
      </c>
      <c r="S151" s="629"/>
      <c r="T151" s="629"/>
      <c r="U151" s="629"/>
      <c r="V151" s="629"/>
      <c r="W151" s="629"/>
      <c r="X151" s="629"/>
      <c r="Y151" s="533"/>
      <c r="Z151" s="630"/>
      <c r="AA151" s="630"/>
      <c r="AB151" s="630"/>
      <c r="AC151" s="630"/>
      <c r="AD151" s="630"/>
      <c r="AE151" s="533"/>
      <c r="AF151" s="533"/>
      <c r="AG151" s="533"/>
      <c r="AH151" s="533"/>
      <c r="AI151" s="533"/>
      <c r="AJ151" s="533"/>
      <c r="AK151" s="533"/>
      <c r="AL151" s="533"/>
      <c r="AM151" s="533"/>
      <c r="AN151" s="533"/>
      <c r="AO151" s="533"/>
      <c r="AP151" s="533"/>
      <c r="AQ151" s="533"/>
      <c r="AR151" s="533"/>
      <c r="AS151" s="533"/>
      <c r="AT151" s="533"/>
      <c r="AU151" s="533"/>
      <c r="AV151" s="533"/>
      <c r="AW151" s="533"/>
      <c r="AX151" s="533"/>
      <c r="AY151" s="533"/>
      <c r="AZ151" s="533"/>
      <c r="BA151" s="533"/>
      <c r="BB151" s="533"/>
      <c r="BC151" s="533"/>
      <c r="BD151" s="533"/>
    </row>
    <row r="152" spans="2:56" x14ac:dyDescent="0.25"/>
  </sheetData>
  <sheetProtection algorithmName="SHA-512" hashValue="8YO2QhRA5M6nZl4iQBpsd/ADmsD3OrqqA7NM6GU5RUJLW74EjUAeWykSWas7LZA0IzzQQjNfze8rsZZesbzAbw==" saltValue="9nsCBgZRri8OnE6vs4Bugw==" spinCount="100000" sheet="1" objects="1" scenarios="1"/>
  <mergeCells count="96">
    <mergeCell ref="C147:R147"/>
    <mergeCell ref="C148:R148"/>
    <mergeCell ref="C149:R149"/>
    <mergeCell ref="C150:R150"/>
    <mergeCell ref="C151:R151"/>
    <mergeCell ref="C146:R146"/>
    <mergeCell ref="C135:R135"/>
    <mergeCell ref="C136:R136"/>
    <mergeCell ref="C137:R137"/>
    <mergeCell ref="C138:R138"/>
    <mergeCell ref="C139:R139"/>
    <mergeCell ref="C140:R140"/>
    <mergeCell ref="C141:R141"/>
    <mergeCell ref="C142:R142"/>
    <mergeCell ref="C143:R143"/>
    <mergeCell ref="C144:R144"/>
    <mergeCell ref="C145:R145"/>
    <mergeCell ref="C134:R134"/>
    <mergeCell ref="C123:R123"/>
    <mergeCell ref="C124:R124"/>
    <mergeCell ref="C125:R125"/>
    <mergeCell ref="C126:R126"/>
    <mergeCell ref="C127:R127"/>
    <mergeCell ref="C128:R128"/>
    <mergeCell ref="C129:R129"/>
    <mergeCell ref="C130:R130"/>
    <mergeCell ref="C131:R131"/>
    <mergeCell ref="C132:R132"/>
    <mergeCell ref="C133:R133"/>
    <mergeCell ref="C122:R122"/>
    <mergeCell ref="AK7:AP7"/>
    <mergeCell ref="AQ7:AV7"/>
    <mergeCell ref="AW7:BB7"/>
    <mergeCell ref="BJ7:BM7"/>
    <mergeCell ref="B115:R115"/>
    <mergeCell ref="C117:R117"/>
    <mergeCell ref="C119:R119"/>
    <mergeCell ref="C120:R120"/>
    <mergeCell ref="C121:R121"/>
    <mergeCell ref="BN7:BS7"/>
    <mergeCell ref="B113:R113"/>
    <mergeCell ref="B7:F7"/>
    <mergeCell ref="G7:L7"/>
    <mergeCell ref="M7:R7"/>
    <mergeCell ref="S7:X7"/>
    <mergeCell ref="Y7:AD7"/>
    <mergeCell ref="AE7:AJ7"/>
    <mergeCell ref="BN4:BN5"/>
    <mergeCell ref="BO4:BO5"/>
    <mergeCell ref="BP4:BR4"/>
    <mergeCell ref="BS4:BS5"/>
    <mergeCell ref="B5:C5"/>
    <mergeCell ref="BJ5:BK5"/>
    <mergeCell ref="AS4:AU4"/>
    <mergeCell ref="AV4:AV5"/>
    <mergeCell ref="AW4:AW5"/>
    <mergeCell ref="AX4:AX5"/>
    <mergeCell ref="AY4:BA4"/>
    <mergeCell ref="BB4:BB5"/>
    <mergeCell ref="AK4:AK5"/>
    <mergeCell ref="AL4:AL5"/>
    <mergeCell ref="AM4:AO4"/>
    <mergeCell ref="AP4:AP5"/>
    <mergeCell ref="AQ4:AQ5"/>
    <mergeCell ref="AR4:AR5"/>
    <mergeCell ref="AA4:AC4"/>
    <mergeCell ref="AD4:AD5"/>
    <mergeCell ref="AE4:AE5"/>
    <mergeCell ref="AF4:AF5"/>
    <mergeCell ref="AG4:AI4"/>
    <mergeCell ref="AJ4:AJ5"/>
    <mergeCell ref="Z4:Z5"/>
    <mergeCell ref="BN3:BS3"/>
    <mergeCell ref="BX3:DR3"/>
    <mergeCell ref="G4:G5"/>
    <mergeCell ref="H4:H5"/>
    <mergeCell ref="I4:K4"/>
    <mergeCell ref="L4:L5"/>
    <mergeCell ref="M4:M5"/>
    <mergeCell ref="N4:N5"/>
    <mergeCell ref="O4:Q4"/>
    <mergeCell ref="R4:R5"/>
    <mergeCell ref="S4:S5"/>
    <mergeCell ref="T4:T5"/>
    <mergeCell ref="U4:W4"/>
    <mergeCell ref="X4:X5"/>
    <mergeCell ref="Y4:Y5"/>
    <mergeCell ref="BD1:BG1"/>
    <mergeCell ref="G3:L3"/>
    <mergeCell ref="M3:R3"/>
    <mergeCell ref="S3:X3"/>
    <mergeCell ref="Y3:AD3"/>
    <mergeCell ref="AE3:AJ3"/>
    <mergeCell ref="AK3:AP3"/>
    <mergeCell ref="AQ3:AV3"/>
    <mergeCell ref="AW3:BB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C95"/>
  <sheetViews>
    <sheetView workbookViewId="0"/>
  </sheetViews>
  <sheetFormatPr defaultColWidth="0" defaultRowHeight="15" zeroHeight="1" outlineLevelCol="1" x14ac:dyDescent="0.25"/>
  <cols>
    <col min="1" max="1" width="1.85546875" style="6" customWidth="1"/>
    <col min="2" max="2" width="7.5703125" style="6" customWidth="1"/>
    <col min="3" max="3" width="92.7109375" style="6" bestFit="1" customWidth="1"/>
    <col min="4" max="4" width="14.85546875" style="6" bestFit="1" customWidth="1"/>
    <col min="5" max="6" width="6.42578125" style="6" customWidth="1"/>
    <col min="7" max="60" width="11.5703125" style="6" customWidth="1" outlineLevel="1"/>
    <col min="61" max="123" width="11.5703125" style="6" customWidth="1"/>
    <col min="124" max="124" width="3" style="6" customWidth="1"/>
    <col min="125" max="125" width="30.42578125" style="6" customWidth="1"/>
    <col min="126" max="126" width="19.5703125" style="6" customWidth="1"/>
    <col min="127" max="127" width="3" style="6" customWidth="1"/>
    <col min="128" max="128" width="24.7109375" style="14" customWidth="1"/>
    <col min="129" max="129" width="3.42578125" style="14" customWidth="1"/>
    <col min="130" max="130" width="11" style="6" customWidth="1"/>
    <col min="131" max="131" width="7.5703125" style="6" customWidth="1"/>
    <col min="132" max="132" width="71.5703125" style="6" customWidth="1"/>
    <col min="133" max="134" width="6.42578125" style="6" customWidth="1"/>
    <col min="135" max="143" width="14.42578125" style="6" customWidth="1"/>
    <col min="144" max="144" width="11" style="6" customWidth="1"/>
    <col min="145" max="145" width="3" style="7" hidden="1" customWidth="1"/>
    <col min="146" max="146" width="11.28515625" style="8" hidden="1" customWidth="1"/>
    <col min="147" max="262" width="3.28515625" style="8" hidden="1" customWidth="1"/>
    <col min="263" max="263" width="1.85546875" style="7" hidden="1" customWidth="1"/>
    <col min="264" max="16384" width="11" style="6" hidden="1"/>
  </cols>
  <sheetData>
    <row r="1" spans="2:262" ht="20.25" x14ac:dyDescent="0.25">
      <c r="B1" s="632" t="s">
        <v>1819</v>
      </c>
      <c r="C1" s="633"/>
      <c r="D1" s="633"/>
      <c r="E1" s="633"/>
      <c r="F1" s="633"/>
      <c r="G1" s="633"/>
      <c r="H1" s="633"/>
      <c r="I1" s="633"/>
      <c r="J1" s="633"/>
      <c r="K1" s="633"/>
      <c r="L1" s="633"/>
      <c r="M1" s="633"/>
      <c r="N1" s="634"/>
      <c r="O1" s="634"/>
      <c r="P1" s="633"/>
      <c r="Q1" s="633"/>
      <c r="R1" s="633"/>
      <c r="S1" s="633"/>
      <c r="T1" s="633"/>
      <c r="U1" s="633"/>
      <c r="V1" s="633"/>
      <c r="W1" s="634"/>
      <c r="X1" s="634"/>
      <c r="Y1" s="633"/>
      <c r="Z1" s="633"/>
      <c r="AA1" s="633"/>
      <c r="AB1" s="633"/>
      <c r="AC1" s="633"/>
      <c r="AD1" s="633"/>
      <c r="AE1" s="633"/>
      <c r="AF1" s="634"/>
      <c r="AG1" s="634"/>
      <c r="AH1" s="633"/>
      <c r="AI1" s="633"/>
      <c r="AJ1" s="633"/>
      <c r="AK1" s="633"/>
      <c r="AL1" s="633"/>
      <c r="AM1" s="633"/>
      <c r="AN1" s="633"/>
      <c r="AO1" s="634"/>
      <c r="AP1" s="634"/>
      <c r="AQ1" s="633"/>
      <c r="AR1" s="633"/>
      <c r="AS1" s="633"/>
      <c r="AT1" s="633"/>
      <c r="AU1" s="633"/>
      <c r="AV1" s="633"/>
      <c r="AW1" s="633"/>
      <c r="AX1" s="634"/>
      <c r="AY1" s="634"/>
      <c r="AZ1" s="633"/>
      <c r="BA1" s="633"/>
      <c r="BB1" s="633"/>
      <c r="BC1" s="633"/>
      <c r="BD1" s="633"/>
      <c r="BE1" s="633"/>
      <c r="BF1" s="633"/>
      <c r="BG1" s="634"/>
      <c r="BH1" s="634"/>
      <c r="BI1" s="634"/>
      <c r="BJ1" s="634"/>
      <c r="BK1" s="634"/>
      <c r="BL1" s="634"/>
      <c r="BM1" s="634"/>
      <c r="BN1" s="634"/>
      <c r="BO1" s="634"/>
      <c r="BP1" s="634"/>
      <c r="BQ1" s="634"/>
      <c r="BR1" s="634"/>
      <c r="BS1" s="634"/>
      <c r="BT1" s="634"/>
      <c r="BU1" s="634"/>
      <c r="BV1" s="634"/>
      <c r="BW1" s="634"/>
      <c r="BX1" s="634"/>
      <c r="BY1" s="634"/>
      <c r="BZ1" s="634"/>
      <c r="CA1" s="634"/>
      <c r="CB1" s="634"/>
      <c r="CC1" s="634"/>
      <c r="CD1" s="634"/>
      <c r="CE1" s="634"/>
      <c r="CF1" s="634"/>
      <c r="CG1" s="634"/>
      <c r="CH1" s="634"/>
      <c r="CI1" s="634"/>
      <c r="CJ1" s="634"/>
      <c r="CK1" s="634"/>
      <c r="CL1" s="634"/>
      <c r="CM1" s="634"/>
      <c r="CN1" s="634"/>
      <c r="CO1" s="634"/>
      <c r="CP1" s="634"/>
      <c r="CQ1" s="634"/>
      <c r="CR1" s="634"/>
      <c r="CS1" s="634"/>
      <c r="CT1" s="634"/>
      <c r="CU1" s="634"/>
      <c r="CV1" s="634"/>
      <c r="CW1" s="634"/>
      <c r="CX1" s="634"/>
      <c r="CY1" s="634"/>
      <c r="CZ1" s="634"/>
      <c r="DA1" s="634"/>
      <c r="DB1" s="634"/>
      <c r="DC1" s="634"/>
      <c r="DD1" s="634"/>
      <c r="DE1" s="634"/>
      <c r="DF1" s="634"/>
      <c r="DG1" s="634"/>
      <c r="DH1" s="634"/>
      <c r="DI1" s="634"/>
      <c r="DJ1" s="634"/>
      <c r="DK1" s="634"/>
      <c r="DL1" s="634"/>
      <c r="DM1" s="634"/>
      <c r="DN1" s="634"/>
      <c r="DO1" s="634"/>
      <c r="DP1" s="634"/>
      <c r="DQ1" s="634"/>
      <c r="DR1" s="634"/>
      <c r="DS1" s="4" t="s">
        <v>2059</v>
      </c>
      <c r="DT1" s="635"/>
      <c r="DU1" s="952" t="s">
        <v>1</v>
      </c>
      <c r="DV1" s="952"/>
      <c r="DW1" s="952"/>
      <c r="DX1" s="952"/>
      <c r="EA1" s="632" t="s">
        <v>2</v>
      </c>
      <c r="EB1" s="633"/>
      <c r="EC1" s="633"/>
      <c r="ED1" s="633"/>
      <c r="EE1" s="633"/>
      <c r="EF1" s="633"/>
      <c r="EG1" s="633"/>
      <c r="EH1" s="633"/>
      <c r="EI1" s="633"/>
      <c r="EJ1" s="633"/>
      <c r="EK1" s="633"/>
      <c r="EL1" s="634"/>
      <c r="EM1" s="3" t="str">
        <f>LEFT($B$1,3)</f>
        <v xml:space="preserve">R1 </v>
      </c>
      <c r="EN1" s="52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row>
    <row r="2" spans="2:262" ht="15" customHeight="1" thickBot="1" x14ac:dyDescent="0.3">
      <c r="B2" s="636"/>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c r="AP2" s="637"/>
      <c r="AQ2" s="637"/>
      <c r="AR2" s="637"/>
      <c r="AS2" s="637"/>
      <c r="AT2" s="637"/>
      <c r="AU2" s="637"/>
      <c r="AV2" s="637"/>
      <c r="AW2" s="637"/>
      <c r="AX2" s="637"/>
      <c r="AY2" s="637"/>
      <c r="AZ2" s="637"/>
      <c r="BA2" s="637"/>
      <c r="BB2" s="637"/>
      <c r="BC2" s="637"/>
      <c r="BD2" s="637"/>
      <c r="BE2" s="637"/>
      <c r="BF2" s="637"/>
      <c r="BG2" s="637"/>
      <c r="BH2" s="637"/>
      <c r="BI2" s="637"/>
      <c r="BJ2" s="638"/>
      <c r="BK2" s="638"/>
      <c r="BL2" s="638"/>
      <c r="BM2" s="638"/>
      <c r="BN2" s="638"/>
      <c r="BO2" s="638"/>
      <c r="BP2" s="638"/>
      <c r="BQ2" s="638"/>
      <c r="BR2" s="638"/>
      <c r="BS2" s="638"/>
      <c r="BT2" s="638"/>
      <c r="BU2" s="638"/>
      <c r="BV2" s="638"/>
      <c r="BW2" s="638"/>
      <c r="BX2" s="638"/>
      <c r="BY2" s="638"/>
      <c r="BZ2" s="638"/>
      <c r="CA2" s="638"/>
      <c r="CB2" s="638"/>
      <c r="CC2" s="638"/>
      <c r="CD2" s="638"/>
      <c r="CE2" s="638"/>
      <c r="CF2" s="638"/>
      <c r="CG2" s="638"/>
      <c r="CH2" s="638"/>
      <c r="CI2" s="638"/>
      <c r="CJ2" s="638"/>
      <c r="CK2" s="638"/>
      <c r="CL2" s="638"/>
      <c r="CM2" s="638"/>
      <c r="CN2" s="638"/>
      <c r="CO2" s="638"/>
      <c r="CP2" s="638"/>
      <c r="CQ2" s="638"/>
      <c r="CR2" s="638"/>
      <c r="CS2" s="638"/>
      <c r="CT2" s="638"/>
      <c r="CU2" s="638"/>
      <c r="CV2" s="638"/>
      <c r="CW2" s="638"/>
      <c r="CX2" s="638"/>
      <c r="CY2" s="638"/>
      <c r="CZ2" s="638"/>
      <c r="DA2" s="638"/>
      <c r="DB2" s="638"/>
      <c r="DC2" s="638"/>
      <c r="DD2" s="638"/>
      <c r="DE2" s="638"/>
      <c r="DF2" s="638"/>
      <c r="DG2" s="638"/>
      <c r="DH2" s="638"/>
      <c r="DI2" s="638"/>
      <c r="DJ2" s="638"/>
      <c r="DK2" s="638"/>
      <c r="DL2" s="638"/>
      <c r="DM2" s="638"/>
      <c r="DN2" s="638"/>
      <c r="DO2" s="638"/>
      <c r="DP2" s="638"/>
      <c r="DQ2" s="638"/>
      <c r="DR2" s="638"/>
      <c r="DS2" s="638"/>
      <c r="DT2" s="638"/>
      <c r="DU2" s="638"/>
      <c r="DV2" s="638"/>
      <c r="EA2" s="639"/>
      <c r="EB2" s="640"/>
      <c r="EC2" s="640"/>
      <c r="ED2" s="640"/>
      <c r="EE2" s="640"/>
      <c r="EF2" s="640"/>
      <c r="EG2" s="640"/>
      <c r="EH2" s="640"/>
      <c r="EI2" s="640"/>
      <c r="EJ2" s="640"/>
      <c r="EK2" s="640"/>
      <c r="EL2" s="640"/>
      <c r="EM2" s="640"/>
      <c r="EN2" s="52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row>
    <row r="3" spans="2:262" ht="18" customHeight="1" thickBot="1" x14ac:dyDescent="0.3">
      <c r="B3" s="636"/>
      <c r="C3" s="637"/>
      <c r="D3" s="637"/>
      <c r="E3" s="637"/>
      <c r="F3" s="637"/>
      <c r="G3" s="1069" t="s">
        <v>1820</v>
      </c>
      <c r="H3" s="1069"/>
      <c r="I3" s="1069"/>
      <c r="J3" s="1069"/>
      <c r="K3" s="1069"/>
      <c r="L3" s="1069"/>
      <c r="M3" s="1069"/>
      <c r="N3" s="1069"/>
      <c r="O3" s="1069"/>
      <c r="P3" s="1069" t="s">
        <v>1821</v>
      </c>
      <c r="Q3" s="1069"/>
      <c r="R3" s="1069"/>
      <c r="S3" s="1069"/>
      <c r="T3" s="1069"/>
      <c r="U3" s="1069"/>
      <c r="V3" s="1069"/>
      <c r="W3" s="1069"/>
      <c r="X3" s="1069"/>
      <c r="Y3" s="1069" t="s">
        <v>1822</v>
      </c>
      <c r="Z3" s="1069"/>
      <c r="AA3" s="1069"/>
      <c r="AB3" s="1069"/>
      <c r="AC3" s="1069"/>
      <c r="AD3" s="1069"/>
      <c r="AE3" s="1069"/>
      <c r="AF3" s="1069"/>
      <c r="AG3" s="1069"/>
      <c r="AH3" s="1069" t="s">
        <v>1823</v>
      </c>
      <c r="AI3" s="1069"/>
      <c r="AJ3" s="1069"/>
      <c r="AK3" s="1069"/>
      <c r="AL3" s="1069"/>
      <c r="AM3" s="1069"/>
      <c r="AN3" s="1069"/>
      <c r="AO3" s="1069"/>
      <c r="AP3" s="1069"/>
      <c r="AQ3" s="1069" t="s">
        <v>1824</v>
      </c>
      <c r="AR3" s="1069"/>
      <c r="AS3" s="1069"/>
      <c r="AT3" s="1069"/>
      <c r="AU3" s="1069"/>
      <c r="AV3" s="1069"/>
      <c r="AW3" s="1069"/>
      <c r="AX3" s="1069"/>
      <c r="AY3" s="1069"/>
      <c r="AZ3" s="1069" t="s">
        <v>3</v>
      </c>
      <c r="BA3" s="1069"/>
      <c r="BB3" s="1069"/>
      <c r="BC3" s="1069"/>
      <c r="BD3" s="1069"/>
      <c r="BE3" s="1069"/>
      <c r="BF3" s="1069"/>
      <c r="BG3" s="1069"/>
      <c r="BH3" s="1069"/>
      <c r="BI3" s="1069" t="s">
        <v>4</v>
      </c>
      <c r="BJ3" s="1069"/>
      <c r="BK3" s="1069"/>
      <c r="BL3" s="1069"/>
      <c r="BM3" s="1069"/>
      <c r="BN3" s="1069"/>
      <c r="BO3" s="1069"/>
      <c r="BP3" s="1069"/>
      <c r="BQ3" s="1069"/>
      <c r="BR3" s="1069" t="s">
        <v>5</v>
      </c>
      <c r="BS3" s="1069"/>
      <c r="BT3" s="1069"/>
      <c r="BU3" s="1069"/>
      <c r="BV3" s="1069"/>
      <c r="BW3" s="1069"/>
      <c r="BX3" s="1069"/>
      <c r="BY3" s="1069"/>
      <c r="BZ3" s="1069"/>
      <c r="CA3" s="1069" t="s">
        <v>6</v>
      </c>
      <c r="CB3" s="1069"/>
      <c r="CC3" s="1069"/>
      <c r="CD3" s="1069"/>
      <c r="CE3" s="1069"/>
      <c r="CF3" s="1069"/>
      <c r="CG3" s="1069"/>
      <c r="CH3" s="1069"/>
      <c r="CI3" s="1069"/>
      <c r="CJ3" s="1069" t="s">
        <v>7</v>
      </c>
      <c r="CK3" s="1069"/>
      <c r="CL3" s="1069"/>
      <c r="CM3" s="1069"/>
      <c r="CN3" s="1069"/>
      <c r="CO3" s="1069"/>
      <c r="CP3" s="1069"/>
      <c r="CQ3" s="1069"/>
      <c r="CR3" s="1069"/>
      <c r="CS3" s="1069" t="s">
        <v>8</v>
      </c>
      <c r="CT3" s="1069"/>
      <c r="CU3" s="1069"/>
      <c r="CV3" s="1069"/>
      <c r="CW3" s="1069"/>
      <c r="CX3" s="1069"/>
      <c r="CY3" s="1069"/>
      <c r="CZ3" s="1069"/>
      <c r="DA3" s="1069"/>
      <c r="DB3" s="1069" t="s">
        <v>9</v>
      </c>
      <c r="DC3" s="1069"/>
      <c r="DD3" s="1069"/>
      <c r="DE3" s="1069"/>
      <c r="DF3" s="1069"/>
      <c r="DG3" s="1069"/>
      <c r="DH3" s="1069"/>
      <c r="DI3" s="1069"/>
      <c r="DJ3" s="1069"/>
      <c r="DK3" s="1069" t="s">
        <v>10</v>
      </c>
      <c r="DL3" s="1069"/>
      <c r="DM3" s="1069"/>
      <c r="DN3" s="1069"/>
      <c r="DO3" s="1069"/>
      <c r="DP3" s="1069"/>
      <c r="DQ3" s="1069"/>
      <c r="DR3" s="1069"/>
      <c r="DS3" s="1069"/>
      <c r="DT3" s="638"/>
      <c r="DU3" s="638"/>
      <c r="DV3" s="638"/>
      <c r="DX3" s="9"/>
      <c r="EA3" s="639"/>
      <c r="EB3" s="640"/>
      <c r="EC3" s="640"/>
      <c r="ED3" s="640"/>
      <c r="EE3" s="1069" t="s">
        <v>1820</v>
      </c>
      <c r="EF3" s="1069"/>
      <c r="EG3" s="1069"/>
      <c r="EH3" s="1069"/>
      <c r="EI3" s="1069"/>
      <c r="EJ3" s="1069"/>
      <c r="EK3" s="1069"/>
      <c r="EL3" s="1069"/>
      <c r="EM3" s="1069"/>
      <c r="EN3" s="52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row>
    <row r="4" spans="2:262" ht="18" customHeight="1" thickBot="1" x14ac:dyDescent="0.3">
      <c r="B4" s="1070" t="s">
        <v>14</v>
      </c>
      <c r="C4" s="1071"/>
      <c r="D4" s="1013" t="s">
        <v>2</v>
      </c>
      <c r="E4" s="1074" t="s">
        <v>16</v>
      </c>
      <c r="F4" s="1076" t="s">
        <v>17</v>
      </c>
      <c r="G4" s="1078" t="s">
        <v>1825</v>
      </c>
      <c r="H4" s="1079"/>
      <c r="I4" s="1079"/>
      <c r="J4" s="1080"/>
      <c r="K4" s="1081" t="s">
        <v>1826</v>
      </c>
      <c r="L4" s="1079"/>
      <c r="M4" s="1079"/>
      <c r="N4" s="1082"/>
      <c r="O4" s="1083" t="s">
        <v>22</v>
      </c>
      <c r="P4" s="1084" t="s">
        <v>1825</v>
      </c>
      <c r="Q4" s="1079"/>
      <c r="R4" s="1079"/>
      <c r="S4" s="1080"/>
      <c r="T4" s="1081" t="s">
        <v>1826</v>
      </c>
      <c r="U4" s="1079"/>
      <c r="V4" s="1079"/>
      <c r="W4" s="1082"/>
      <c r="X4" s="1083" t="s">
        <v>22</v>
      </c>
      <c r="Y4" s="1084" t="s">
        <v>1825</v>
      </c>
      <c r="Z4" s="1079"/>
      <c r="AA4" s="1079"/>
      <c r="AB4" s="1080"/>
      <c r="AC4" s="1081" t="s">
        <v>1826</v>
      </c>
      <c r="AD4" s="1079"/>
      <c r="AE4" s="1079"/>
      <c r="AF4" s="1082"/>
      <c r="AG4" s="1083" t="s">
        <v>22</v>
      </c>
      <c r="AH4" s="1084" t="s">
        <v>1825</v>
      </c>
      <c r="AI4" s="1079"/>
      <c r="AJ4" s="1079"/>
      <c r="AK4" s="1080"/>
      <c r="AL4" s="1081" t="s">
        <v>1826</v>
      </c>
      <c r="AM4" s="1079"/>
      <c r="AN4" s="1079"/>
      <c r="AO4" s="1082"/>
      <c r="AP4" s="1083" t="s">
        <v>22</v>
      </c>
      <c r="AQ4" s="1084" t="s">
        <v>1825</v>
      </c>
      <c r="AR4" s="1079"/>
      <c r="AS4" s="1079"/>
      <c r="AT4" s="1080"/>
      <c r="AU4" s="1081" t="s">
        <v>1826</v>
      </c>
      <c r="AV4" s="1079"/>
      <c r="AW4" s="1079"/>
      <c r="AX4" s="1082"/>
      <c r="AY4" s="1083" t="s">
        <v>22</v>
      </c>
      <c r="AZ4" s="1084" t="s">
        <v>1825</v>
      </c>
      <c r="BA4" s="1079"/>
      <c r="BB4" s="1079"/>
      <c r="BC4" s="1080"/>
      <c r="BD4" s="1081" t="s">
        <v>1826</v>
      </c>
      <c r="BE4" s="1079"/>
      <c r="BF4" s="1079"/>
      <c r="BG4" s="1082"/>
      <c r="BH4" s="1083" t="s">
        <v>22</v>
      </c>
      <c r="BI4" s="1084" t="s">
        <v>1825</v>
      </c>
      <c r="BJ4" s="1079"/>
      <c r="BK4" s="1079"/>
      <c r="BL4" s="1080"/>
      <c r="BM4" s="1081" t="s">
        <v>1826</v>
      </c>
      <c r="BN4" s="1079"/>
      <c r="BO4" s="1079"/>
      <c r="BP4" s="1082"/>
      <c r="BQ4" s="1083" t="s">
        <v>22</v>
      </c>
      <c r="BR4" s="1084" t="s">
        <v>1825</v>
      </c>
      <c r="BS4" s="1079"/>
      <c r="BT4" s="1079"/>
      <c r="BU4" s="1080"/>
      <c r="BV4" s="1081" t="s">
        <v>1826</v>
      </c>
      <c r="BW4" s="1079"/>
      <c r="BX4" s="1079"/>
      <c r="BY4" s="1082"/>
      <c r="BZ4" s="1083" t="s">
        <v>22</v>
      </c>
      <c r="CA4" s="1084" t="s">
        <v>1825</v>
      </c>
      <c r="CB4" s="1079"/>
      <c r="CC4" s="1079"/>
      <c r="CD4" s="1080"/>
      <c r="CE4" s="1081" t="s">
        <v>1826</v>
      </c>
      <c r="CF4" s="1079"/>
      <c r="CG4" s="1079"/>
      <c r="CH4" s="1082"/>
      <c r="CI4" s="1083" t="s">
        <v>22</v>
      </c>
      <c r="CJ4" s="1084" t="s">
        <v>1825</v>
      </c>
      <c r="CK4" s="1079"/>
      <c r="CL4" s="1079"/>
      <c r="CM4" s="1080"/>
      <c r="CN4" s="1081" t="s">
        <v>1826</v>
      </c>
      <c r="CO4" s="1079"/>
      <c r="CP4" s="1079"/>
      <c r="CQ4" s="1082"/>
      <c r="CR4" s="1083" t="s">
        <v>22</v>
      </c>
      <c r="CS4" s="1084" t="s">
        <v>1825</v>
      </c>
      <c r="CT4" s="1079"/>
      <c r="CU4" s="1079"/>
      <c r="CV4" s="1080"/>
      <c r="CW4" s="1081" t="s">
        <v>1826</v>
      </c>
      <c r="CX4" s="1079"/>
      <c r="CY4" s="1079"/>
      <c r="CZ4" s="1082"/>
      <c r="DA4" s="1083" t="s">
        <v>22</v>
      </c>
      <c r="DB4" s="1084" t="s">
        <v>1825</v>
      </c>
      <c r="DC4" s="1079"/>
      <c r="DD4" s="1079"/>
      <c r="DE4" s="1080"/>
      <c r="DF4" s="1081" t="s">
        <v>1826</v>
      </c>
      <c r="DG4" s="1079"/>
      <c r="DH4" s="1079"/>
      <c r="DI4" s="1082"/>
      <c r="DJ4" s="1083" t="s">
        <v>22</v>
      </c>
      <c r="DK4" s="1084" t="s">
        <v>1825</v>
      </c>
      <c r="DL4" s="1079"/>
      <c r="DM4" s="1079"/>
      <c r="DN4" s="1080"/>
      <c r="DO4" s="1081" t="s">
        <v>1826</v>
      </c>
      <c r="DP4" s="1079"/>
      <c r="DQ4" s="1079"/>
      <c r="DR4" s="1082"/>
      <c r="DS4" s="1083" t="s">
        <v>22</v>
      </c>
      <c r="DT4" s="638"/>
      <c r="DU4" s="638"/>
      <c r="DV4" s="638"/>
      <c r="EA4" s="1070" t="s">
        <v>14</v>
      </c>
      <c r="EB4" s="1071"/>
      <c r="EC4" s="1074" t="s">
        <v>16</v>
      </c>
      <c r="ED4" s="1076" t="s">
        <v>17</v>
      </c>
      <c r="EE4" s="1078" t="s">
        <v>1825</v>
      </c>
      <c r="EF4" s="1079"/>
      <c r="EG4" s="1079"/>
      <c r="EH4" s="1080"/>
      <c r="EI4" s="1081" t="s">
        <v>1826</v>
      </c>
      <c r="EJ4" s="1079"/>
      <c r="EK4" s="1079"/>
      <c r="EL4" s="1082"/>
      <c r="EM4" s="1083" t="s">
        <v>22</v>
      </c>
      <c r="EN4" s="529"/>
      <c r="EP4" s="1005"/>
      <c r="EQ4" s="1005"/>
      <c r="ER4" s="1005"/>
      <c r="ES4" s="1005"/>
      <c r="ET4" s="1005"/>
      <c r="EU4" s="1005"/>
      <c r="EV4" s="1005"/>
      <c r="EW4" s="1005"/>
      <c r="EX4" s="1005"/>
      <c r="EY4" s="1005"/>
      <c r="EZ4" s="1005"/>
      <c r="FA4" s="1005"/>
      <c r="FB4" s="1005"/>
      <c r="FC4" s="1005"/>
      <c r="FD4" s="1005"/>
      <c r="FE4" s="1005"/>
      <c r="FF4" s="1005"/>
      <c r="FG4" s="1005"/>
      <c r="FH4" s="1005"/>
      <c r="FI4" s="1005"/>
      <c r="FJ4" s="1005"/>
      <c r="FK4" s="1005"/>
      <c r="FL4" s="1005"/>
      <c r="FM4" s="1005"/>
      <c r="FN4" s="1005"/>
      <c r="FO4" s="1005"/>
      <c r="FP4" s="1005"/>
      <c r="FQ4" s="1005"/>
      <c r="FR4" s="1005"/>
      <c r="FS4" s="1005"/>
      <c r="FT4" s="1005"/>
      <c r="FU4" s="1005"/>
      <c r="FV4" s="1005"/>
      <c r="FW4" s="1005"/>
      <c r="FX4" s="1005"/>
      <c r="FY4" s="1005"/>
      <c r="FZ4" s="1005"/>
      <c r="GA4" s="1005"/>
      <c r="GB4" s="1005"/>
      <c r="GC4" s="1005"/>
      <c r="GD4" s="1005"/>
      <c r="GE4" s="1005"/>
      <c r="GF4" s="1005"/>
      <c r="GG4" s="1005"/>
      <c r="GH4" s="1005"/>
      <c r="GI4" s="1005"/>
      <c r="GJ4" s="1005"/>
      <c r="GK4" s="1005"/>
      <c r="GL4" s="1005"/>
      <c r="GM4" s="1005"/>
      <c r="GN4" s="1005"/>
      <c r="GO4" s="1005"/>
      <c r="GP4" s="1005"/>
      <c r="GQ4" s="1005"/>
      <c r="GR4" s="1005"/>
      <c r="GS4" s="1005"/>
      <c r="GT4" s="1005"/>
      <c r="GU4" s="1005"/>
      <c r="GV4" s="1005"/>
      <c r="GW4" s="1005"/>
      <c r="GX4" s="1005"/>
      <c r="GY4" s="1005"/>
      <c r="GZ4" s="1005"/>
      <c r="HA4" s="1005"/>
      <c r="HB4" s="1005"/>
      <c r="HC4" s="1005"/>
      <c r="HD4" s="1005"/>
      <c r="HE4" s="1005"/>
      <c r="HF4" s="1005"/>
      <c r="HG4" s="1005"/>
      <c r="HH4" s="1005"/>
      <c r="HI4" s="1005"/>
      <c r="HJ4" s="1005"/>
      <c r="HK4" s="1005"/>
      <c r="HL4" s="1005"/>
      <c r="HM4" s="1005"/>
      <c r="HN4" s="1005"/>
      <c r="HO4" s="1005"/>
      <c r="HP4" s="1005"/>
      <c r="HQ4" s="1005"/>
      <c r="HR4" s="1005"/>
      <c r="HS4" s="1005"/>
      <c r="HT4" s="1005"/>
      <c r="HU4" s="1005"/>
      <c r="HV4" s="1005"/>
      <c r="HW4" s="1005"/>
      <c r="HX4" s="1005"/>
      <c r="HY4" s="1005"/>
      <c r="HZ4" s="1005"/>
      <c r="IA4" s="1005"/>
      <c r="IB4" s="1005"/>
      <c r="IC4" s="1005"/>
      <c r="ID4" s="1005"/>
      <c r="IE4" s="1005"/>
      <c r="IF4" s="1005"/>
      <c r="IG4" s="1005"/>
      <c r="IH4" s="1005"/>
      <c r="II4" s="1005"/>
      <c r="IJ4" s="1005"/>
      <c r="IK4" s="1005"/>
      <c r="IL4" s="1005"/>
      <c r="IM4" s="1005"/>
      <c r="IN4" s="1005"/>
      <c r="IO4" s="1005"/>
      <c r="IP4" s="1005"/>
      <c r="IQ4" s="1005"/>
      <c r="IR4" s="1005"/>
      <c r="IS4" s="1005"/>
      <c r="IT4" s="1005"/>
      <c r="IU4" s="1005"/>
      <c r="IV4" s="1005"/>
      <c r="IW4" s="1005"/>
      <c r="IX4" s="1005"/>
      <c r="IY4" s="1005"/>
      <c r="IZ4" s="1005"/>
      <c r="JA4" s="1005"/>
      <c r="JB4" s="1005"/>
    </row>
    <row r="5" spans="2:262" ht="27.75" thickBot="1" x14ac:dyDescent="0.3">
      <c r="B5" s="1072"/>
      <c r="C5" s="1073"/>
      <c r="D5" s="1017"/>
      <c r="E5" s="1075"/>
      <c r="F5" s="1077"/>
      <c r="G5" s="641" t="s">
        <v>1827</v>
      </c>
      <c r="H5" s="642" t="s">
        <v>1828</v>
      </c>
      <c r="I5" s="642" t="s">
        <v>1829</v>
      </c>
      <c r="J5" s="643" t="s">
        <v>1830</v>
      </c>
      <c r="K5" s="644" t="s">
        <v>1827</v>
      </c>
      <c r="L5" s="642" t="s">
        <v>1828</v>
      </c>
      <c r="M5" s="642" t="s">
        <v>1829</v>
      </c>
      <c r="N5" s="645" t="s">
        <v>1831</v>
      </c>
      <c r="O5" s="1021"/>
      <c r="P5" s="646" t="s">
        <v>1827</v>
      </c>
      <c r="Q5" s="642" t="s">
        <v>1828</v>
      </c>
      <c r="R5" s="642" t="s">
        <v>1829</v>
      </c>
      <c r="S5" s="643" t="s">
        <v>1830</v>
      </c>
      <c r="T5" s="644" t="s">
        <v>1827</v>
      </c>
      <c r="U5" s="642" t="s">
        <v>1828</v>
      </c>
      <c r="V5" s="642" t="s">
        <v>1829</v>
      </c>
      <c r="W5" s="645" t="s">
        <v>1831</v>
      </c>
      <c r="X5" s="1021"/>
      <c r="Y5" s="646" t="s">
        <v>1827</v>
      </c>
      <c r="Z5" s="642" t="s">
        <v>1828</v>
      </c>
      <c r="AA5" s="642" t="s">
        <v>1829</v>
      </c>
      <c r="AB5" s="643" t="s">
        <v>1830</v>
      </c>
      <c r="AC5" s="644" t="s">
        <v>1827</v>
      </c>
      <c r="AD5" s="642" t="s">
        <v>1828</v>
      </c>
      <c r="AE5" s="642" t="s">
        <v>1829</v>
      </c>
      <c r="AF5" s="645" t="s">
        <v>1831</v>
      </c>
      <c r="AG5" s="1021"/>
      <c r="AH5" s="646" t="s">
        <v>1827</v>
      </c>
      <c r="AI5" s="642" t="s">
        <v>1828</v>
      </c>
      <c r="AJ5" s="642" t="s">
        <v>1829</v>
      </c>
      <c r="AK5" s="643" t="s">
        <v>1830</v>
      </c>
      <c r="AL5" s="644" t="s">
        <v>1827</v>
      </c>
      <c r="AM5" s="642" t="s">
        <v>1828</v>
      </c>
      <c r="AN5" s="642" t="s">
        <v>1829</v>
      </c>
      <c r="AO5" s="645" t="s">
        <v>1831</v>
      </c>
      <c r="AP5" s="1021"/>
      <c r="AQ5" s="646" t="s">
        <v>1827</v>
      </c>
      <c r="AR5" s="642" t="s">
        <v>1828</v>
      </c>
      <c r="AS5" s="642" t="s">
        <v>1829</v>
      </c>
      <c r="AT5" s="643" t="s">
        <v>1830</v>
      </c>
      <c r="AU5" s="644" t="s">
        <v>1827</v>
      </c>
      <c r="AV5" s="642" t="s">
        <v>1828</v>
      </c>
      <c r="AW5" s="642" t="s">
        <v>1829</v>
      </c>
      <c r="AX5" s="645" t="s">
        <v>1831</v>
      </c>
      <c r="AY5" s="1021"/>
      <c r="AZ5" s="646" t="s">
        <v>1827</v>
      </c>
      <c r="BA5" s="642" t="s">
        <v>1828</v>
      </c>
      <c r="BB5" s="642" t="s">
        <v>1829</v>
      </c>
      <c r="BC5" s="643" t="s">
        <v>1830</v>
      </c>
      <c r="BD5" s="644" t="s">
        <v>1827</v>
      </c>
      <c r="BE5" s="642" t="s">
        <v>1828</v>
      </c>
      <c r="BF5" s="642" t="s">
        <v>1829</v>
      </c>
      <c r="BG5" s="645" t="s">
        <v>1831</v>
      </c>
      <c r="BH5" s="1021"/>
      <c r="BI5" s="646" t="s">
        <v>1827</v>
      </c>
      <c r="BJ5" s="642" t="s">
        <v>1828</v>
      </c>
      <c r="BK5" s="642" t="s">
        <v>1829</v>
      </c>
      <c r="BL5" s="643" t="s">
        <v>1830</v>
      </c>
      <c r="BM5" s="644" t="s">
        <v>1827</v>
      </c>
      <c r="BN5" s="642" t="s">
        <v>1828</v>
      </c>
      <c r="BO5" s="642" t="s">
        <v>1829</v>
      </c>
      <c r="BP5" s="645" t="s">
        <v>1831</v>
      </c>
      <c r="BQ5" s="1021"/>
      <c r="BR5" s="646" t="s">
        <v>1827</v>
      </c>
      <c r="BS5" s="642" t="s">
        <v>1828</v>
      </c>
      <c r="BT5" s="642" t="s">
        <v>1829</v>
      </c>
      <c r="BU5" s="643" t="s">
        <v>1830</v>
      </c>
      <c r="BV5" s="644" t="s">
        <v>1827</v>
      </c>
      <c r="BW5" s="642" t="s">
        <v>1828</v>
      </c>
      <c r="BX5" s="642" t="s">
        <v>1829</v>
      </c>
      <c r="BY5" s="645" t="s">
        <v>1831</v>
      </c>
      <c r="BZ5" s="1021"/>
      <c r="CA5" s="646" t="s">
        <v>1827</v>
      </c>
      <c r="CB5" s="642" t="s">
        <v>1828</v>
      </c>
      <c r="CC5" s="642" t="s">
        <v>1829</v>
      </c>
      <c r="CD5" s="643" t="s">
        <v>1830</v>
      </c>
      <c r="CE5" s="644" t="s">
        <v>1827</v>
      </c>
      <c r="CF5" s="642" t="s">
        <v>1828</v>
      </c>
      <c r="CG5" s="642" t="s">
        <v>1829</v>
      </c>
      <c r="CH5" s="645" t="s">
        <v>1831</v>
      </c>
      <c r="CI5" s="1021"/>
      <c r="CJ5" s="646" t="s">
        <v>1827</v>
      </c>
      <c r="CK5" s="642" t="s">
        <v>1828</v>
      </c>
      <c r="CL5" s="642" t="s">
        <v>1829</v>
      </c>
      <c r="CM5" s="643" t="s">
        <v>1830</v>
      </c>
      <c r="CN5" s="644" t="s">
        <v>1827</v>
      </c>
      <c r="CO5" s="642" t="s">
        <v>1828</v>
      </c>
      <c r="CP5" s="642" t="s">
        <v>1829</v>
      </c>
      <c r="CQ5" s="645" t="s">
        <v>1831</v>
      </c>
      <c r="CR5" s="1021"/>
      <c r="CS5" s="646" t="s">
        <v>1827</v>
      </c>
      <c r="CT5" s="642" t="s">
        <v>1828</v>
      </c>
      <c r="CU5" s="642" t="s">
        <v>1829</v>
      </c>
      <c r="CV5" s="643" t="s">
        <v>1830</v>
      </c>
      <c r="CW5" s="644" t="s">
        <v>1827</v>
      </c>
      <c r="CX5" s="642" t="s">
        <v>1828</v>
      </c>
      <c r="CY5" s="642" t="s">
        <v>1829</v>
      </c>
      <c r="CZ5" s="645" t="s">
        <v>1831</v>
      </c>
      <c r="DA5" s="1021"/>
      <c r="DB5" s="646" t="s">
        <v>1827</v>
      </c>
      <c r="DC5" s="642" t="s">
        <v>1828</v>
      </c>
      <c r="DD5" s="642" t="s">
        <v>1829</v>
      </c>
      <c r="DE5" s="643" t="s">
        <v>1830</v>
      </c>
      <c r="DF5" s="644" t="s">
        <v>1827</v>
      </c>
      <c r="DG5" s="642" t="s">
        <v>1828</v>
      </c>
      <c r="DH5" s="642" t="s">
        <v>1829</v>
      </c>
      <c r="DI5" s="645" t="s">
        <v>1831</v>
      </c>
      <c r="DJ5" s="1021"/>
      <c r="DK5" s="646" t="s">
        <v>1827</v>
      </c>
      <c r="DL5" s="642" t="s">
        <v>1828</v>
      </c>
      <c r="DM5" s="642" t="s">
        <v>1829</v>
      </c>
      <c r="DN5" s="643" t="s">
        <v>1830</v>
      </c>
      <c r="DO5" s="644" t="s">
        <v>1827</v>
      </c>
      <c r="DP5" s="642" t="s">
        <v>1828</v>
      </c>
      <c r="DQ5" s="642" t="s">
        <v>1829</v>
      </c>
      <c r="DR5" s="645" t="s">
        <v>1831</v>
      </c>
      <c r="DS5" s="1021"/>
      <c r="DT5" s="638"/>
      <c r="DU5" s="26" t="s">
        <v>23</v>
      </c>
      <c r="DV5" s="27" t="s">
        <v>24</v>
      </c>
      <c r="DX5" s="647" t="s">
        <v>25</v>
      </c>
      <c r="EA5" s="1072"/>
      <c r="EB5" s="1073"/>
      <c r="EC5" s="1075"/>
      <c r="ED5" s="1077"/>
      <c r="EE5" s="641" t="s">
        <v>1827</v>
      </c>
      <c r="EF5" s="642" t="s">
        <v>1828</v>
      </c>
      <c r="EG5" s="642" t="s">
        <v>1829</v>
      </c>
      <c r="EH5" s="643" t="s">
        <v>1830</v>
      </c>
      <c r="EI5" s="644" t="s">
        <v>1827</v>
      </c>
      <c r="EJ5" s="642" t="s">
        <v>1828</v>
      </c>
      <c r="EK5" s="642" t="s">
        <v>1829</v>
      </c>
      <c r="EL5" s="645" t="s">
        <v>1831</v>
      </c>
      <c r="EM5" s="1021"/>
      <c r="EN5" s="529"/>
      <c r="EP5" s="38"/>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c r="IW5" s="60"/>
      <c r="IX5" s="60"/>
      <c r="IY5" s="60"/>
      <c r="IZ5" s="60"/>
      <c r="JA5" s="60"/>
      <c r="JB5" s="60"/>
    </row>
    <row r="6" spans="2:262" ht="14.25" customHeight="1" thickBot="1" x14ac:dyDescent="0.3">
      <c r="B6" s="637"/>
      <c r="C6" s="637"/>
      <c r="D6" s="637"/>
      <c r="E6" s="637"/>
      <c r="F6" s="637"/>
      <c r="G6" s="648"/>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8"/>
      <c r="AJ6" s="648"/>
      <c r="AK6" s="648"/>
      <c r="AL6" s="648"/>
      <c r="AM6" s="648"/>
      <c r="AN6" s="648"/>
      <c r="AO6" s="648"/>
      <c r="AP6" s="648"/>
      <c r="AQ6" s="648"/>
      <c r="AR6" s="648"/>
      <c r="AS6" s="648"/>
      <c r="AT6" s="648"/>
      <c r="AU6" s="648"/>
      <c r="AV6" s="648"/>
      <c r="AW6" s="648"/>
      <c r="AX6" s="648"/>
      <c r="AY6" s="648"/>
      <c r="AZ6" s="648"/>
      <c r="BA6" s="648"/>
      <c r="BB6" s="648"/>
      <c r="BC6" s="648"/>
      <c r="BD6" s="648"/>
      <c r="BE6" s="648"/>
      <c r="BF6" s="648"/>
      <c r="BG6" s="648"/>
      <c r="BH6" s="648"/>
      <c r="BI6" s="648"/>
      <c r="BJ6" s="648"/>
      <c r="BK6" s="648"/>
      <c r="BL6" s="648"/>
      <c r="BM6" s="648"/>
      <c r="BN6" s="648"/>
      <c r="BO6" s="648"/>
      <c r="BP6" s="648"/>
      <c r="BQ6" s="648"/>
      <c r="BR6" s="648"/>
      <c r="BS6" s="648"/>
      <c r="BT6" s="648"/>
      <c r="BU6" s="648"/>
      <c r="BV6" s="648"/>
      <c r="BW6" s="648"/>
      <c r="BX6" s="648"/>
      <c r="BY6" s="648"/>
      <c r="BZ6" s="648"/>
      <c r="CA6" s="648"/>
      <c r="CB6" s="648"/>
      <c r="CC6" s="648"/>
      <c r="CD6" s="648"/>
      <c r="CE6" s="648"/>
      <c r="CF6" s="648"/>
      <c r="CG6" s="648"/>
      <c r="CH6" s="648"/>
      <c r="CI6" s="648"/>
      <c r="CJ6" s="648"/>
      <c r="CK6" s="648"/>
      <c r="CL6" s="648"/>
      <c r="CM6" s="648"/>
      <c r="CN6" s="648"/>
      <c r="CO6" s="648"/>
      <c r="CP6" s="648"/>
      <c r="CQ6" s="648"/>
      <c r="CR6" s="648"/>
      <c r="CS6" s="648"/>
      <c r="CT6" s="648"/>
      <c r="CU6" s="648"/>
      <c r="CV6" s="648"/>
      <c r="CW6" s="648"/>
      <c r="CX6" s="648"/>
      <c r="CY6" s="648"/>
      <c r="CZ6" s="648"/>
      <c r="DA6" s="648"/>
      <c r="DB6" s="648"/>
      <c r="DC6" s="648"/>
      <c r="DD6" s="648"/>
      <c r="DE6" s="648"/>
      <c r="DF6" s="648"/>
      <c r="DG6" s="648"/>
      <c r="DH6" s="648"/>
      <c r="DI6" s="648"/>
      <c r="DJ6" s="648"/>
      <c r="DK6" s="648"/>
      <c r="DL6" s="648"/>
      <c r="DM6" s="648"/>
      <c r="DN6" s="648"/>
      <c r="DO6" s="648"/>
      <c r="DP6" s="648"/>
      <c r="DQ6" s="648"/>
      <c r="DR6" s="648"/>
      <c r="DS6" s="648"/>
      <c r="DT6" s="638"/>
      <c r="DU6" s="649"/>
      <c r="DV6" s="649"/>
      <c r="DX6" s="417"/>
      <c r="EA6" s="640"/>
      <c r="EB6" s="640"/>
      <c r="EC6" s="640"/>
      <c r="ED6" s="640"/>
      <c r="EE6" s="650"/>
      <c r="EF6" s="650"/>
      <c r="EG6" s="650"/>
      <c r="EH6" s="650"/>
      <c r="EI6" s="650"/>
      <c r="EJ6" s="650"/>
      <c r="EK6" s="650"/>
      <c r="EL6" s="650"/>
      <c r="EM6" s="650"/>
      <c r="EN6" s="529"/>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c r="IW6" s="60"/>
      <c r="IX6" s="60"/>
      <c r="IY6" s="60"/>
      <c r="IZ6" s="60"/>
      <c r="JA6" s="60"/>
      <c r="JB6" s="60"/>
    </row>
    <row r="7" spans="2:262" ht="14.25" customHeight="1" thickBot="1" x14ac:dyDescent="0.3">
      <c r="B7" s="983" t="s">
        <v>30</v>
      </c>
      <c r="C7" s="984"/>
      <c r="D7" s="984"/>
      <c r="E7" s="984"/>
      <c r="F7" s="984"/>
      <c r="G7" s="963" t="s">
        <v>31</v>
      </c>
      <c r="H7" s="964"/>
      <c r="I7" s="964"/>
      <c r="J7" s="964"/>
      <c r="K7" s="964"/>
      <c r="L7" s="964"/>
      <c r="M7" s="964"/>
      <c r="N7" s="964"/>
      <c r="O7" s="965"/>
      <c r="P7" s="963" t="s">
        <v>31</v>
      </c>
      <c r="Q7" s="964"/>
      <c r="R7" s="964"/>
      <c r="S7" s="964"/>
      <c r="T7" s="964"/>
      <c r="U7" s="964"/>
      <c r="V7" s="964"/>
      <c r="W7" s="964"/>
      <c r="X7" s="965"/>
      <c r="Y7" s="963" t="s">
        <v>31</v>
      </c>
      <c r="Z7" s="964"/>
      <c r="AA7" s="964"/>
      <c r="AB7" s="964"/>
      <c r="AC7" s="964"/>
      <c r="AD7" s="964"/>
      <c r="AE7" s="964"/>
      <c r="AF7" s="964"/>
      <c r="AG7" s="965"/>
      <c r="AH7" s="963" t="s">
        <v>31</v>
      </c>
      <c r="AI7" s="964"/>
      <c r="AJ7" s="964"/>
      <c r="AK7" s="964"/>
      <c r="AL7" s="964"/>
      <c r="AM7" s="964"/>
      <c r="AN7" s="964"/>
      <c r="AO7" s="964"/>
      <c r="AP7" s="965"/>
      <c r="AQ7" s="963" t="s">
        <v>31</v>
      </c>
      <c r="AR7" s="964"/>
      <c r="AS7" s="964"/>
      <c r="AT7" s="964"/>
      <c r="AU7" s="964"/>
      <c r="AV7" s="964"/>
      <c r="AW7" s="964"/>
      <c r="AX7" s="964"/>
      <c r="AY7" s="965"/>
      <c r="AZ7" s="963" t="s">
        <v>31</v>
      </c>
      <c r="BA7" s="964"/>
      <c r="BB7" s="964"/>
      <c r="BC7" s="964"/>
      <c r="BD7" s="964"/>
      <c r="BE7" s="964"/>
      <c r="BF7" s="964"/>
      <c r="BG7" s="964"/>
      <c r="BH7" s="965"/>
      <c r="BI7" s="963" t="s">
        <v>31</v>
      </c>
      <c r="BJ7" s="964"/>
      <c r="BK7" s="964"/>
      <c r="BL7" s="964"/>
      <c r="BM7" s="964"/>
      <c r="BN7" s="964"/>
      <c r="BO7" s="964"/>
      <c r="BP7" s="964"/>
      <c r="BQ7" s="965"/>
      <c r="BR7" s="963" t="s">
        <v>31</v>
      </c>
      <c r="BS7" s="964"/>
      <c r="BT7" s="964"/>
      <c r="BU7" s="964"/>
      <c r="BV7" s="964"/>
      <c r="BW7" s="964"/>
      <c r="BX7" s="964"/>
      <c r="BY7" s="964"/>
      <c r="BZ7" s="965"/>
      <c r="CA7" s="963" t="s">
        <v>31</v>
      </c>
      <c r="CB7" s="964"/>
      <c r="CC7" s="964"/>
      <c r="CD7" s="964"/>
      <c r="CE7" s="964"/>
      <c r="CF7" s="964"/>
      <c r="CG7" s="964"/>
      <c r="CH7" s="964"/>
      <c r="CI7" s="965"/>
      <c r="CJ7" s="963" t="s">
        <v>31</v>
      </c>
      <c r="CK7" s="964"/>
      <c r="CL7" s="964"/>
      <c r="CM7" s="964"/>
      <c r="CN7" s="964"/>
      <c r="CO7" s="964"/>
      <c r="CP7" s="964"/>
      <c r="CQ7" s="964"/>
      <c r="CR7" s="965"/>
      <c r="CS7" s="963" t="s">
        <v>31</v>
      </c>
      <c r="CT7" s="964"/>
      <c r="CU7" s="964"/>
      <c r="CV7" s="964"/>
      <c r="CW7" s="964"/>
      <c r="CX7" s="964"/>
      <c r="CY7" s="964"/>
      <c r="CZ7" s="964"/>
      <c r="DA7" s="965"/>
      <c r="DB7" s="963" t="s">
        <v>31</v>
      </c>
      <c r="DC7" s="964"/>
      <c r="DD7" s="964"/>
      <c r="DE7" s="964"/>
      <c r="DF7" s="964"/>
      <c r="DG7" s="964"/>
      <c r="DH7" s="964"/>
      <c r="DI7" s="964"/>
      <c r="DJ7" s="965"/>
      <c r="DK7" s="963" t="s">
        <v>31</v>
      </c>
      <c r="DL7" s="964"/>
      <c r="DM7" s="964"/>
      <c r="DN7" s="964"/>
      <c r="DO7" s="964"/>
      <c r="DP7" s="964"/>
      <c r="DQ7" s="964"/>
      <c r="DR7" s="964"/>
      <c r="DS7" s="965"/>
      <c r="DT7" s="638"/>
      <c r="DU7" s="649"/>
      <c r="DV7" s="649"/>
      <c r="DX7" s="9"/>
      <c r="EA7" s="983" t="s">
        <v>30</v>
      </c>
      <c r="EB7" s="984"/>
      <c r="EC7" s="984"/>
      <c r="ED7" s="984"/>
      <c r="EE7" s="963" t="s">
        <v>31</v>
      </c>
      <c r="EF7" s="964"/>
      <c r="EG7" s="964"/>
      <c r="EH7" s="964"/>
      <c r="EI7" s="964"/>
      <c r="EJ7" s="964"/>
      <c r="EK7" s="964"/>
      <c r="EL7" s="964"/>
      <c r="EM7" s="965"/>
      <c r="EN7" s="52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row>
    <row r="8" spans="2:262" ht="9" customHeight="1" thickBot="1" x14ac:dyDescent="0.3">
      <c r="B8" s="259"/>
      <c r="C8" s="651"/>
      <c r="D8" s="651"/>
      <c r="E8" s="651"/>
      <c r="F8" s="651"/>
      <c r="G8" s="652"/>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52"/>
      <c r="AL8" s="652"/>
      <c r="AM8" s="652"/>
      <c r="AN8" s="652"/>
      <c r="AO8" s="652"/>
      <c r="AP8" s="652"/>
      <c r="AQ8" s="652"/>
      <c r="AR8" s="652"/>
      <c r="AS8" s="652"/>
      <c r="AT8" s="652"/>
      <c r="AU8" s="652"/>
      <c r="AV8" s="652"/>
      <c r="AW8" s="652"/>
      <c r="AX8" s="652"/>
      <c r="AY8" s="652"/>
      <c r="AZ8" s="652"/>
      <c r="BA8" s="652"/>
      <c r="BB8" s="652"/>
      <c r="BC8" s="652"/>
      <c r="BD8" s="652"/>
      <c r="BE8" s="652"/>
      <c r="BF8" s="652"/>
      <c r="BG8" s="652"/>
      <c r="BH8" s="652"/>
      <c r="BI8" s="652"/>
      <c r="BJ8" s="652"/>
      <c r="BK8" s="652"/>
      <c r="BL8" s="652"/>
      <c r="BM8" s="652"/>
      <c r="BN8" s="652"/>
      <c r="BO8" s="652"/>
      <c r="BP8" s="652"/>
      <c r="BQ8" s="652"/>
      <c r="BR8" s="652"/>
      <c r="BS8" s="652"/>
      <c r="BT8" s="652"/>
      <c r="BU8" s="652"/>
      <c r="BV8" s="652"/>
      <c r="BW8" s="652"/>
      <c r="BX8" s="652"/>
      <c r="BY8" s="652"/>
      <c r="BZ8" s="652"/>
      <c r="CA8" s="652"/>
      <c r="CB8" s="652"/>
      <c r="CC8" s="652"/>
      <c r="CD8" s="652"/>
      <c r="CE8" s="652"/>
      <c r="CF8" s="652"/>
      <c r="CG8" s="652"/>
      <c r="CH8" s="652"/>
      <c r="CI8" s="652"/>
      <c r="CJ8" s="652"/>
      <c r="CK8" s="652"/>
      <c r="CL8" s="652"/>
      <c r="CM8" s="652"/>
      <c r="CN8" s="652"/>
      <c r="CO8" s="652"/>
      <c r="CP8" s="652"/>
      <c r="CQ8" s="652"/>
      <c r="CR8" s="652"/>
      <c r="CS8" s="652"/>
      <c r="CT8" s="652"/>
      <c r="CU8" s="652"/>
      <c r="CV8" s="652"/>
      <c r="CW8" s="652"/>
      <c r="CX8" s="652"/>
      <c r="CY8" s="652"/>
      <c r="CZ8" s="652"/>
      <c r="DA8" s="652"/>
      <c r="DB8" s="652"/>
      <c r="DC8" s="652"/>
      <c r="DD8" s="652"/>
      <c r="DE8" s="652"/>
      <c r="DF8" s="652"/>
      <c r="DG8" s="652"/>
      <c r="DH8" s="652"/>
      <c r="DI8" s="652"/>
      <c r="DJ8" s="652"/>
      <c r="DK8" s="652"/>
      <c r="DL8" s="652"/>
      <c r="DM8" s="652"/>
      <c r="DN8" s="652"/>
      <c r="DO8" s="652"/>
      <c r="DP8" s="652"/>
      <c r="DQ8" s="652"/>
      <c r="DR8" s="652"/>
      <c r="DS8" s="652"/>
      <c r="DT8" s="638"/>
      <c r="DU8" s="649"/>
      <c r="DV8" s="649"/>
      <c r="DX8" s="43"/>
      <c r="EA8" s="259"/>
      <c r="EB8" s="651"/>
      <c r="EC8" s="651"/>
      <c r="ED8" s="651"/>
      <c r="EE8" s="653"/>
      <c r="EF8" s="653"/>
      <c r="EG8" s="653"/>
      <c r="EH8" s="653"/>
      <c r="EI8" s="653"/>
      <c r="EJ8" s="653"/>
      <c r="EK8" s="653"/>
      <c r="EL8" s="653"/>
      <c r="EM8" s="653"/>
      <c r="EN8" s="529"/>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c r="IW8" s="60"/>
      <c r="IX8" s="60"/>
      <c r="IY8" s="60"/>
      <c r="IZ8" s="60"/>
      <c r="JA8" s="60"/>
      <c r="JB8" s="60"/>
    </row>
    <row r="9" spans="2:262" ht="14.25" customHeight="1" thickBot="1" x14ac:dyDescent="0.25">
      <c r="B9" s="40" t="s">
        <v>36</v>
      </c>
      <c r="C9" s="41" t="s">
        <v>1832</v>
      </c>
      <c r="D9" s="420"/>
      <c r="E9" s="637"/>
      <c r="F9" s="637"/>
      <c r="G9" s="637"/>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c r="AK9" s="637"/>
      <c r="AL9" s="637"/>
      <c r="AM9" s="637"/>
      <c r="AN9" s="637"/>
      <c r="AO9" s="637"/>
      <c r="AP9" s="637"/>
      <c r="AQ9" s="637"/>
      <c r="AR9" s="637"/>
      <c r="AS9" s="637"/>
      <c r="AT9" s="637"/>
      <c r="AU9" s="637"/>
      <c r="AV9" s="637"/>
      <c r="AW9" s="637"/>
      <c r="AX9" s="637"/>
      <c r="AY9" s="637"/>
      <c r="AZ9" s="637"/>
      <c r="BA9" s="637"/>
      <c r="BB9" s="637"/>
      <c r="BC9" s="637"/>
      <c r="BD9" s="637"/>
      <c r="BE9" s="637"/>
      <c r="BF9" s="637"/>
      <c r="BG9" s="637"/>
      <c r="BH9" s="637"/>
      <c r="BI9" s="637"/>
      <c r="BJ9" s="637"/>
      <c r="BK9" s="637"/>
      <c r="BL9" s="637"/>
      <c r="BM9" s="637"/>
      <c r="BN9" s="637"/>
      <c r="BO9" s="637"/>
      <c r="BP9" s="637"/>
      <c r="BQ9" s="637"/>
      <c r="BR9" s="637"/>
      <c r="BS9" s="637"/>
      <c r="BT9" s="637"/>
      <c r="BU9" s="637"/>
      <c r="BV9" s="637"/>
      <c r="BW9" s="637"/>
      <c r="BX9" s="637"/>
      <c r="BY9" s="637"/>
      <c r="BZ9" s="637"/>
      <c r="CA9" s="637"/>
      <c r="CB9" s="637"/>
      <c r="CC9" s="637"/>
      <c r="CD9" s="637"/>
      <c r="CE9" s="637"/>
      <c r="CF9" s="637"/>
      <c r="CG9" s="637"/>
      <c r="CH9" s="637"/>
      <c r="CI9" s="637"/>
      <c r="CJ9" s="637"/>
      <c r="CK9" s="637"/>
      <c r="CL9" s="637"/>
      <c r="CM9" s="637"/>
      <c r="CN9" s="637"/>
      <c r="CO9" s="637"/>
      <c r="CP9" s="637"/>
      <c r="CQ9" s="637"/>
      <c r="CR9" s="637"/>
      <c r="CS9" s="637"/>
      <c r="CT9" s="637"/>
      <c r="CU9" s="637"/>
      <c r="CV9" s="637"/>
      <c r="CW9" s="637"/>
      <c r="CX9" s="637"/>
      <c r="CY9" s="637"/>
      <c r="CZ9" s="637"/>
      <c r="DA9" s="637"/>
      <c r="DB9" s="637"/>
      <c r="DC9" s="637"/>
      <c r="DD9" s="637"/>
      <c r="DE9" s="637"/>
      <c r="DF9" s="637"/>
      <c r="DG9" s="637"/>
      <c r="DH9" s="637"/>
      <c r="DI9" s="637"/>
      <c r="DJ9" s="637"/>
      <c r="DK9" s="637"/>
      <c r="DL9" s="637"/>
      <c r="DM9" s="637"/>
      <c r="DN9" s="637"/>
      <c r="DO9" s="637"/>
      <c r="DP9" s="637"/>
      <c r="DQ9" s="637"/>
      <c r="DR9" s="637"/>
      <c r="DS9" s="637"/>
      <c r="DT9" s="638"/>
      <c r="DU9" s="654"/>
      <c r="DV9" s="654"/>
      <c r="DX9" s="43"/>
      <c r="EA9" s="40" t="s">
        <v>36</v>
      </c>
      <c r="EB9" s="41" t="s">
        <v>1832</v>
      </c>
      <c r="EC9" s="640"/>
      <c r="ED9" s="640"/>
      <c r="EE9" s="640"/>
      <c r="EF9" s="640"/>
      <c r="EG9" s="640"/>
      <c r="EH9" s="640"/>
      <c r="EI9" s="640"/>
      <c r="EJ9" s="640"/>
      <c r="EK9" s="640"/>
      <c r="EL9" s="640"/>
      <c r="EM9" s="640"/>
      <c r="EN9" s="529"/>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row>
    <row r="10" spans="2:262" ht="14.25" customHeight="1" x14ac:dyDescent="0.25">
      <c r="B10" s="62">
        <v>1</v>
      </c>
      <c r="C10" s="63" t="s">
        <v>1833</v>
      </c>
      <c r="D10" s="46" t="s">
        <v>40</v>
      </c>
      <c r="E10" s="46" t="s">
        <v>41</v>
      </c>
      <c r="F10" s="421">
        <v>3</v>
      </c>
      <c r="G10" s="655">
        <v>0.83784480086482427</v>
      </c>
      <c r="H10" s="423">
        <v>2.561583371499323</v>
      </c>
      <c r="I10" s="423">
        <v>12.366098798378927</v>
      </c>
      <c r="J10" s="656">
        <f>SUM(G10:I10)</f>
        <v>15.765526970743075</v>
      </c>
      <c r="K10" s="657">
        <v>0.83895112200852839</v>
      </c>
      <c r="L10" s="423">
        <v>1.1960630477704526</v>
      </c>
      <c r="M10" s="423">
        <v>10.728611480595081</v>
      </c>
      <c r="N10" s="658">
        <f t="shared" ref="N10:N17" si="0">SUM(K10:M10)</f>
        <v>12.763625650374061</v>
      </c>
      <c r="O10" s="659">
        <f>N10+J10</f>
        <v>28.529152621117134</v>
      </c>
      <c r="P10" s="660">
        <v>0.87510328903959844</v>
      </c>
      <c r="Q10" s="423">
        <v>2.7058751487406711</v>
      </c>
      <c r="R10" s="423">
        <v>12.963754398061011</v>
      </c>
      <c r="S10" s="659">
        <f>SUM(P10:R10)</f>
        <v>16.54473283584128</v>
      </c>
      <c r="T10" s="657">
        <v>1.0751351514681513</v>
      </c>
      <c r="U10" s="423">
        <v>1.3626342472027622</v>
      </c>
      <c r="V10" s="423">
        <v>11.928465578482966</v>
      </c>
      <c r="W10" s="658">
        <f t="shared" ref="W10:W17" si="1">SUM(T10:V10)</f>
        <v>14.36623497715388</v>
      </c>
      <c r="X10" s="659">
        <f>W10+S10</f>
        <v>30.91096781299516</v>
      </c>
      <c r="Y10" s="660">
        <v>1.0307984217902018</v>
      </c>
      <c r="Z10" s="423">
        <v>3.0002895661302085</v>
      </c>
      <c r="AA10" s="423">
        <v>11.795460389968854</v>
      </c>
      <c r="AB10" s="659">
        <f>SUM(Y10:AA10)</f>
        <v>15.826548377889264</v>
      </c>
      <c r="AC10" s="657">
        <v>1.1126449797588005</v>
      </c>
      <c r="AD10" s="423">
        <v>2.3977931236943211</v>
      </c>
      <c r="AE10" s="423">
        <v>11.863942177060817</v>
      </c>
      <c r="AF10" s="658">
        <f t="shared" ref="AF10:AF17" si="2">SUM(AC10:AE10)</f>
        <v>15.37438028051394</v>
      </c>
      <c r="AG10" s="659">
        <f>AF10+AB10</f>
        <v>31.200928658403203</v>
      </c>
      <c r="AH10" s="660">
        <v>1.235081134350994</v>
      </c>
      <c r="AI10" s="423">
        <v>3.2713997937654806</v>
      </c>
      <c r="AJ10" s="423">
        <v>12.387530457246879</v>
      </c>
      <c r="AK10" s="659">
        <f>SUM(AH10:AJ10)</f>
        <v>16.894011385363353</v>
      </c>
      <c r="AL10" s="657">
        <v>1.4745116785258623</v>
      </c>
      <c r="AM10" s="423">
        <v>2.680088273806537</v>
      </c>
      <c r="AN10" s="423">
        <v>13.603021762456303</v>
      </c>
      <c r="AO10" s="658">
        <f t="shared" ref="AO10:AO17" si="3">SUM(AL10:AN10)</f>
        <v>17.757621714788701</v>
      </c>
      <c r="AP10" s="659">
        <f>AO10+AK10</f>
        <v>34.651633100152054</v>
      </c>
      <c r="AQ10" s="660">
        <v>1.1806270187147641</v>
      </c>
      <c r="AR10" s="423">
        <v>3.6088183396664406</v>
      </c>
      <c r="AS10" s="423">
        <v>11.533460802599137</v>
      </c>
      <c r="AT10" s="659">
        <f>SUM(AQ10:AS10)</f>
        <v>16.322906160980342</v>
      </c>
      <c r="AU10" s="657">
        <v>1.4630951012228435</v>
      </c>
      <c r="AV10" s="423">
        <v>2.760635766003972</v>
      </c>
      <c r="AW10" s="423">
        <v>13.074114276650581</v>
      </c>
      <c r="AX10" s="658">
        <f t="shared" ref="AX10:AX17" si="4">SUM(AU10:AW10)</f>
        <v>17.297845143877396</v>
      </c>
      <c r="AY10" s="659">
        <f>AX10+AT10</f>
        <v>33.620751304857734</v>
      </c>
      <c r="AZ10" s="660">
        <v>0.7997012148282201</v>
      </c>
      <c r="BA10" s="423">
        <v>3.1107622222444853</v>
      </c>
      <c r="BB10" s="423">
        <v>9.6371076058426333</v>
      </c>
      <c r="BC10" s="659">
        <f>SUM(AZ10:BB10)</f>
        <v>13.547571042915338</v>
      </c>
      <c r="BD10" s="657">
        <v>1.4484363078042155</v>
      </c>
      <c r="BE10" s="423">
        <v>2.927752029865911</v>
      </c>
      <c r="BF10" s="423">
        <v>14.121514029438021</v>
      </c>
      <c r="BG10" s="658">
        <f t="shared" ref="BG10:BG17" si="5">SUM(BD10:BF10)</f>
        <v>18.497702367108147</v>
      </c>
      <c r="BH10" s="659">
        <f>BG10+BC10</f>
        <v>32.045273410023484</v>
      </c>
      <c r="BI10" s="660">
        <v>0.91890973640460727</v>
      </c>
      <c r="BJ10" s="423">
        <v>3.3198724178905339</v>
      </c>
      <c r="BK10" s="423">
        <v>10.281639353281275</v>
      </c>
      <c r="BL10" s="659">
        <f>SUM(BI10:BK10)</f>
        <v>14.520421507576415</v>
      </c>
      <c r="BM10" s="657">
        <v>1.4376181041555527</v>
      </c>
      <c r="BN10" s="423">
        <v>2.6358852188378976</v>
      </c>
      <c r="BO10" s="423">
        <v>12.688204694696418</v>
      </c>
      <c r="BP10" s="658">
        <f t="shared" ref="BP10:BP17" si="6">SUM(BM10:BO10)</f>
        <v>16.76170801768987</v>
      </c>
      <c r="BQ10" s="659">
        <f>BP10+BL10</f>
        <v>31.282129525266285</v>
      </c>
      <c r="BR10" s="660">
        <v>0.80509689079360713</v>
      </c>
      <c r="BS10" s="423">
        <v>2.9146809771148718</v>
      </c>
      <c r="BT10" s="423">
        <v>9.0267527607261826</v>
      </c>
      <c r="BU10" s="659">
        <f>SUM(BR10:BT10)</f>
        <v>12.746530628634662</v>
      </c>
      <c r="BV10" s="657">
        <v>1.3206454043160851</v>
      </c>
      <c r="BW10" s="423">
        <v>2.4196017415615625</v>
      </c>
      <c r="BX10" s="423">
        <v>11.647428128395914</v>
      </c>
      <c r="BY10" s="658">
        <f t="shared" ref="BY10:BY17" si="7">SUM(BV10:BX10)</f>
        <v>15.387675274273562</v>
      </c>
      <c r="BZ10" s="659">
        <f>BY10+BU10</f>
        <v>28.134205902908224</v>
      </c>
      <c r="CA10" s="660">
        <v>0.61985205170538948</v>
      </c>
      <c r="CB10" s="423">
        <v>2.2356629767239564</v>
      </c>
      <c r="CC10" s="423">
        <v>6.9238171901458072</v>
      </c>
      <c r="CD10" s="659">
        <f>SUM(CA10:CC10)</f>
        <v>9.7793322185751528</v>
      </c>
      <c r="CE10" s="657">
        <v>1.1313614734144697</v>
      </c>
      <c r="CF10" s="423">
        <v>2.0826175901878847</v>
      </c>
      <c r="CG10" s="423">
        <v>10.025949494075194</v>
      </c>
      <c r="CH10" s="658">
        <f t="shared" ref="CH10:CH17" si="8">SUM(CE10:CG10)</f>
        <v>13.239928557677548</v>
      </c>
      <c r="CI10" s="659">
        <f>CH10+CD10</f>
        <v>23.0192607762527</v>
      </c>
      <c r="CJ10" s="660">
        <v>0.59396649074719532</v>
      </c>
      <c r="CK10" s="423">
        <v>2.1330632564205527</v>
      </c>
      <c r="CL10" s="423">
        <v>6.6060456603373607</v>
      </c>
      <c r="CM10" s="659">
        <f>SUM(CJ10:CL10)</f>
        <v>9.3330754075051097</v>
      </c>
      <c r="CN10" s="657">
        <v>1.2064402669305467</v>
      </c>
      <c r="CO10" s="423">
        <v>2.2304447461165093</v>
      </c>
      <c r="CP10" s="423">
        <v>10.738264523117094</v>
      </c>
      <c r="CQ10" s="658">
        <f t="shared" ref="CQ10:CQ17" si="9">SUM(CN10:CP10)</f>
        <v>14.175149536164149</v>
      </c>
      <c r="CR10" s="659">
        <f>CQ10+CM10</f>
        <v>23.508224943669259</v>
      </c>
      <c r="CS10" s="660">
        <v>0.60198411762041126</v>
      </c>
      <c r="CT10" s="423">
        <v>2.1510292852649258</v>
      </c>
      <c r="CU10" s="423">
        <v>6.6616611991259562</v>
      </c>
      <c r="CV10" s="659">
        <f>SUM(CS10:CU10)</f>
        <v>9.4146746020112921</v>
      </c>
      <c r="CW10" s="657">
        <v>1.3622195715959873</v>
      </c>
      <c r="CX10" s="423">
        <v>2.5286768068682806</v>
      </c>
      <c r="CY10" s="423">
        <v>12.174748440671506</v>
      </c>
      <c r="CZ10" s="658">
        <f t="shared" ref="CZ10:CZ17" si="10">SUM(CW10:CY10)</f>
        <v>16.065644819135773</v>
      </c>
      <c r="DA10" s="659">
        <f>CZ10+CV10</f>
        <v>25.480319421147065</v>
      </c>
      <c r="DB10" s="660">
        <v>0.52841771724461106</v>
      </c>
      <c r="DC10" s="423">
        <v>1.8771359879987786</v>
      </c>
      <c r="DD10" s="423">
        <v>5.8133986469519741</v>
      </c>
      <c r="DE10" s="659">
        <f>SUM(DB10:DD10)</f>
        <v>8.2189523521953642</v>
      </c>
      <c r="DF10" s="657">
        <v>1.3338716610373127</v>
      </c>
      <c r="DG10" s="423">
        <v>2.4853603635053267</v>
      </c>
      <c r="DH10" s="423">
        <v>11.966791814209595</v>
      </c>
      <c r="DI10" s="658">
        <f t="shared" ref="DI10:DI17" si="11">SUM(DF10:DH10)</f>
        <v>15.786023838752234</v>
      </c>
      <c r="DJ10" s="659">
        <f>DI10+DE10</f>
        <v>24.004976190947598</v>
      </c>
      <c r="DK10" s="660">
        <v>0.50254636478261183</v>
      </c>
      <c r="DL10" s="423">
        <v>1.7730309062227942</v>
      </c>
      <c r="DM10" s="423">
        <v>5.4909633219797502</v>
      </c>
      <c r="DN10" s="659">
        <f>SUM(DK10:DM10)</f>
        <v>7.7665405929851561</v>
      </c>
      <c r="DO10" s="657">
        <v>1.4178604626754447</v>
      </c>
      <c r="DP10" s="423">
        <v>2.651080179689405</v>
      </c>
      <c r="DQ10" s="423">
        <v>12.76529639927764</v>
      </c>
      <c r="DR10" s="658">
        <f t="shared" ref="DR10:DR17" si="12">SUM(DO10:DQ10)</f>
        <v>16.834237041642488</v>
      </c>
      <c r="DS10" s="659">
        <f>DR10+DN10</f>
        <v>24.600777634627644</v>
      </c>
      <c r="DT10" s="638"/>
      <c r="DU10" s="427"/>
      <c r="DV10" s="272"/>
      <c r="DX10" s="43">
        <f t="shared" ref="DX10:DX16" si="13" xml:space="preserve"> IF( SUM( EP10:JB10 ) = 0, 0, $EP$5 )</f>
        <v>0</v>
      </c>
      <c r="EA10" s="62">
        <v>1</v>
      </c>
      <c r="EB10" s="63" t="s">
        <v>1833</v>
      </c>
      <c r="EC10" s="46" t="s">
        <v>41</v>
      </c>
      <c r="ED10" s="421">
        <v>3</v>
      </c>
      <c r="EE10" s="661" t="s">
        <v>1834</v>
      </c>
      <c r="EF10" s="554" t="s">
        <v>1835</v>
      </c>
      <c r="EG10" s="662" t="s">
        <v>1836</v>
      </c>
      <c r="EH10" s="663" t="s">
        <v>1837</v>
      </c>
      <c r="EI10" s="664" t="s">
        <v>1838</v>
      </c>
      <c r="EJ10" s="554" t="s">
        <v>1839</v>
      </c>
      <c r="EK10" s="665" t="s">
        <v>1840</v>
      </c>
      <c r="EL10" s="666" t="s">
        <v>1841</v>
      </c>
      <c r="EM10" s="663" t="s">
        <v>1842</v>
      </c>
      <c r="EN10" s="529"/>
      <c r="EP10" s="61"/>
      <c r="EQ10" s="61"/>
      <c r="ER10" s="61"/>
      <c r="ES10" s="60"/>
      <c r="ET10" s="61"/>
      <c r="EU10" s="61"/>
      <c r="EV10" s="61"/>
      <c r="EW10" s="60"/>
      <c r="EX10" s="60"/>
      <c r="EY10" s="61"/>
      <c r="EZ10" s="61"/>
      <c r="FA10" s="61"/>
      <c r="FB10" s="60"/>
      <c r="FC10" s="61"/>
      <c r="FD10" s="61"/>
      <c r="FE10" s="61"/>
      <c r="FF10" s="60"/>
      <c r="FG10" s="60"/>
      <c r="FH10" s="61"/>
      <c r="FI10" s="61"/>
      <c r="FJ10" s="61"/>
      <c r="FK10" s="60"/>
      <c r="FL10" s="61"/>
      <c r="FM10" s="61"/>
      <c r="FN10" s="61"/>
      <c r="FO10" s="60"/>
      <c r="FP10" s="60"/>
      <c r="FQ10" s="61"/>
      <c r="FR10" s="61"/>
      <c r="FS10" s="61"/>
      <c r="FT10" s="60"/>
      <c r="FU10" s="61"/>
      <c r="FV10" s="61"/>
      <c r="FW10" s="61"/>
      <c r="FX10" s="60"/>
      <c r="FY10" s="60"/>
      <c r="FZ10" s="60"/>
      <c r="GA10" s="60"/>
      <c r="GB10" s="60"/>
      <c r="GC10" s="60"/>
      <c r="GD10" s="60"/>
      <c r="GE10" s="60"/>
      <c r="GF10" s="60"/>
      <c r="GG10" s="60"/>
      <c r="GH10" s="60"/>
      <c r="GI10" s="61"/>
      <c r="GJ10" s="61"/>
      <c r="GK10" s="61"/>
      <c r="GL10" s="60"/>
      <c r="GM10" s="61"/>
      <c r="GN10" s="61"/>
      <c r="GO10" s="61"/>
      <c r="GP10" s="60"/>
      <c r="GQ10" s="60"/>
      <c r="GR10" s="61"/>
      <c r="GS10" s="61"/>
      <c r="GT10" s="61"/>
      <c r="GU10" s="60"/>
      <c r="GV10" s="61"/>
      <c r="GW10" s="61"/>
      <c r="GX10" s="61"/>
      <c r="GY10" s="60"/>
      <c r="GZ10" s="60"/>
      <c r="HA10" s="61"/>
      <c r="HB10" s="61"/>
      <c r="HC10" s="61"/>
      <c r="HD10" s="60"/>
      <c r="HE10" s="61"/>
      <c r="HF10" s="61"/>
      <c r="HG10" s="61"/>
      <c r="HH10" s="60"/>
      <c r="HI10" s="60"/>
      <c r="HJ10" s="61"/>
      <c r="HK10" s="61"/>
      <c r="HL10" s="61"/>
      <c r="HM10" s="60"/>
      <c r="HN10" s="61"/>
      <c r="HO10" s="61"/>
      <c r="HP10" s="61"/>
      <c r="HQ10" s="60"/>
      <c r="HR10" s="60"/>
      <c r="HS10" s="61"/>
      <c r="HT10" s="61"/>
      <c r="HU10" s="61"/>
      <c r="HV10" s="60"/>
      <c r="HW10" s="61"/>
      <c r="HX10" s="61"/>
      <c r="HY10" s="61"/>
      <c r="HZ10" s="60"/>
      <c r="IA10" s="60"/>
      <c r="IB10" s="61"/>
      <c r="IC10" s="61"/>
      <c r="ID10" s="61"/>
      <c r="IE10" s="60"/>
      <c r="IF10" s="61"/>
      <c r="IG10" s="61"/>
      <c r="IH10" s="61"/>
      <c r="II10" s="60"/>
      <c r="IJ10" s="60"/>
      <c r="IK10" s="61"/>
      <c r="IL10" s="61"/>
      <c r="IM10" s="61"/>
      <c r="IN10" s="60"/>
      <c r="IO10" s="61"/>
      <c r="IP10" s="61"/>
      <c r="IQ10" s="61"/>
      <c r="IR10" s="60"/>
      <c r="IS10" s="60"/>
      <c r="IT10" s="61"/>
      <c r="IU10" s="61"/>
      <c r="IV10" s="61"/>
      <c r="IW10" s="60"/>
      <c r="IX10" s="61"/>
      <c r="IY10" s="61"/>
      <c r="IZ10" s="61"/>
      <c r="JA10" s="60"/>
      <c r="JB10" s="60"/>
    </row>
    <row r="11" spans="2:262" ht="14.25" customHeight="1" x14ac:dyDescent="0.25">
      <c r="B11" s="62">
        <v>2</v>
      </c>
      <c r="C11" s="63" t="s">
        <v>1843</v>
      </c>
      <c r="D11" s="64" t="s">
        <v>49</v>
      </c>
      <c r="E11" s="64" t="s">
        <v>41</v>
      </c>
      <c r="F11" s="79">
        <v>3</v>
      </c>
      <c r="G11" s="667">
        <v>0.26928596192939391</v>
      </c>
      <c r="H11" s="430">
        <v>0.8233009759618064</v>
      </c>
      <c r="I11" s="430">
        <v>3.9745031619198978</v>
      </c>
      <c r="J11" s="668">
        <f>SUM(G11:I11)</f>
        <v>5.0670900998110984</v>
      </c>
      <c r="K11" s="669">
        <v>0.17814526158143845</v>
      </c>
      <c r="L11" s="430">
        <v>0.37103528339228203</v>
      </c>
      <c r="M11" s="430">
        <v>2.4690607595387615</v>
      </c>
      <c r="N11" s="670">
        <f t="shared" si="0"/>
        <v>3.0182413045124821</v>
      </c>
      <c r="O11" s="671">
        <f>N11+J11</f>
        <v>8.0853314043235809</v>
      </c>
      <c r="P11" s="672">
        <v>0.29896043543413836</v>
      </c>
      <c r="Q11" s="430">
        <v>0.92440472208226365</v>
      </c>
      <c r="R11" s="430">
        <v>4.4287911018583452</v>
      </c>
      <c r="S11" s="671">
        <f>SUM(P11:R11)</f>
        <v>5.6521562593747472</v>
      </c>
      <c r="T11" s="669">
        <v>0.21239434376175095</v>
      </c>
      <c r="U11" s="430">
        <v>0.44806813678101587</v>
      </c>
      <c r="V11" s="430">
        <v>2.9242816497463862</v>
      </c>
      <c r="W11" s="670">
        <f t="shared" si="1"/>
        <v>3.584744130289153</v>
      </c>
      <c r="X11" s="671">
        <f>W11+S11</f>
        <v>9.2369003896638997</v>
      </c>
      <c r="Y11" s="672">
        <v>0.4201176054176739</v>
      </c>
      <c r="Z11" s="430">
        <v>1.2228137349038346</v>
      </c>
      <c r="AA11" s="430">
        <v>4.8074196361559087</v>
      </c>
      <c r="AB11" s="671">
        <f>SUM(Y11:AA11)</f>
        <v>6.4503509764774174</v>
      </c>
      <c r="AC11" s="669">
        <v>0.22525141678544711</v>
      </c>
      <c r="AD11" s="430">
        <v>0.48542554731845644</v>
      </c>
      <c r="AE11" s="430">
        <v>2.4018171408303912</v>
      </c>
      <c r="AF11" s="670">
        <f t="shared" si="2"/>
        <v>3.1124941049342949</v>
      </c>
      <c r="AG11" s="671">
        <f>AF11+AB11</f>
        <v>9.5628450814117123</v>
      </c>
      <c r="AH11" s="672">
        <v>0.36885542973259822</v>
      </c>
      <c r="AI11" s="430">
        <v>0.913405155966172</v>
      </c>
      <c r="AJ11" s="430">
        <v>3.4587133651168851</v>
      </c>
      <c r="AK11" s="671">
        <f>SUM(AH11:AJ11)</f>
        <v>4.7409739508156559</v>
      </c>
      <c r="AL11" s="669">
        <v>0.18428251007843066</v>
      </c>
      <c r="AM11" s="430">
        <v>0.34640310258352797</v>
      </c>
      <c r="AN11" s="430">
        <v>1.7581991567514543</v>
      </c>
      <c r="AO11" s="670">
        <f t="shared" si="3"/>
        <v>2.2888847694134129</v>
      </c>
      <c r="AP11" s="671">
        <f>AO11+AK11</f>
        <v>7.0298587202290683</v>
      </c>
      <c r="AQ11" s="672">
        <v>0.31544987048850287</v>
      </c>
      <c r="AR11" s="430">
        <v>1.0740000137033707</v>
      </c>
      <c r="AS11" s="430">
        <v>3.4324080333685276</v>
      </c>
      <c r="AT11" s="671">
        <f>SUM(AQ11:AS11)</f>
        <v>4.8218579175604015</v>
      </c>
      <c r="AU11" s="669">
        <v>0.18581405387681421</v>
      </c>
      <c r="AV11" s="430">
        <v>0.3990552246051921</v>
      </c>
      <c r="AW11" s="430">
        <v>1.8898884356391545</v>
      </c>
      <c r="AX11" s="670">
        <f t="shared" si="4"/>
        <v>2.4747577141211607</v>
      </c>
      <c r="AY11" s="671">
        <f>AX11+AT11</f>
        <v>7.2966156316815622</v>
      </c>
      <c r="AZ11" s="672">
        <v>0.51981927699544528</v>
      </c>
      <c r="BA11" s="430">
        <v>1.7882166493017291</v>
      </c>
      <c r="BB11" s="430">
        <v>5.5403936163818148</v>
      </c>
      <c r="BC11" s="671">
        <f>SUM(AZ11:BB11)</f>
        <v>7.8484295426789892</v>
      </c>
      <c r="BD11" s="669">
        <v>0.32692780138034155</v>
      </c>
      <c r="BE11" s="430">
        <v>0.65921578427635308</v>
      </c>
      <c r="BF11" s="430">
        <v>3.1809147181045709</v>
      </c>
      <c r="BG11" s="670">
        <f t="shared" si="5"/>
        <v>4.1670583037612658</v>
      </c>
      <c r="BH11" s="671">
        <f>BG11+BC11</f>
        <v>12.015487846440255</v>
      </c>
      <c r="BI11" s="672">
        <v>0.14046168550896232</v>
      </c>
      <c r="BJ11" s="430">
        <v>0.50746537664967595</v>
      </c>
      <c r="BK11" s="430">
        <v>1.571619426961079</v>
      </c>
      <c r="BL11" s="671">
        <f>SUM(BI11:BK11)</f>
        <v>2.2195464891197174</v>
      </c>
      <c r="BM11" s="669">
        <v>0.21974983399128498</v>
      </c>
      <c r="BN11" s="430">
        <v>0.40291321984982154</v>
      </c>
      <c r="BO11" s="430">
        <v>1.9394795232804674</v>
      </c>
      <c r="BP11" s="670">
        <f t="shared" si="6"/>
        <v>2.5621425771215738</v>
      </c>
      <c r="BQ11" s="671">
        <f>BP11+BL11</f>
        <v>4.7816890662412916</v>
      </c>
      <c r="BR11" s="672">
        <v>0.13825459181001318</v>
      </c>
      <c r="BS11" s="430">
        <v>0.50052115882624981</v>
      </c>
      <c r="BT11" s="430">
        <v>1.5501115860401951</v>
      </c>
      <c r="BU11" s="671">
        <f>SUM(BR11:BT11)</f>
        <v>2.1888873366764581</v>
      </c>
      <c r="BV11" s="669">
        <v>0.22678673012823414</v>
      </c>
      <c r="BW11" s="430">
        <v>0.41550409018800682</v>
      </c>
      <c r="BX11" s="430">
        <v>2.0001448768986223</v>
      </c>
      <c r="BY11" s="670">
        <f t="shared" si="7"/>
        <v>2.6424356972148635</v>
      </c>
      <c r="BZ11" s="671">
        <f>BY11+BU11</f>
        <v>4.8313230338913211</v>
      </c>
      <c r="CA11" s="672">
        <v>9.1021195609809619E-2</v>
      </c>
      <c r="CB11" s="430">
        <v>0.32829239906867141</v>
      </c>
      <c r="CC11" s="430">
        <v>1.0167170006083313</v>
      </c>
      <c r="CD11" s="671">
        <f>SUM(CA11:CC11)</f>
        <v>1.4360305952868124</v>
      </c>
      <c r="CE11" s="669">
        <v>0.1661329888216703</v>
      </c>
      <c r="CF11" s="430">
        <v>0.30581869098502101</v>
      </c>
      <c r="CG11" s="430">
        <v>1.4722447196287232</v>
      </c>
      <c r="CH11" s="670">
        <f t="shared" si="8"/>
        <v>1.9441963994354143</v>
      </c>
      <c r="CI11" s="671">
        <f>CH11+CD11</f>
        <v>3.3802269947222268</v>
      </c>
      <c r="CJ11" s="672">
        <v>8.7220071291574233E-2</v>
      </c>
      <c r="CK11" s="430">
        <v>0.31322630517488764</v>
      </c>
      <c r="CL11" s="430">
        <v>0.97005434216532838</v>
      </c>
      <c r="CM11" s="671">
        <f>SUM(CJ11:CL11)</f>
        <v>1.3705007186317903</v>
      </c>
      <c r="CN11" s="669">
        <v>0.17715781568474787</v>
      </c>
      <c r="CO11" s="430">
        <v>0.32752613623619259</v>
      </c>
      <c r="CP11" s="430">
        <v>1.5768434951201458</v>
      </c>
      <c r="CQ11" s="670">
        <f t="shared" si="9"/>
        <v>2.0815274470410863</v>
      </c>
      <c r="CR11" s="671">
        <f>CQ11+CM11</f>
        <v>3.4520281656728766</v>
      </c>
      <c r="CS11" s="672">
        <v>8.8397407047656126E-2</v>
      </c>
      <c r="CT11" s="430">
        <v>0.31586449830706509</v>
      </c>
      <c r="CU11" s="430">
        <v>0.97822111812597001</v>
      </c>
      <c r="CV11" s="671">
        <f>SUM(CS11:CU11)</f>
        <v>1.3824830234806913</v>
      </c>
      <c r="CW11" s="669">
        <v>0.20003298165847044</v>
      </c>
      <c r="CX11" s="430">
        <v>0.37131955220395274</v>
      </c>
      <c r="CY11" s="430">
        <v>1.7877817073763358</v>
      </c>
      <c r="CZ11" s="670">
        <f t="shared" si="10"/>
        <v>2.3591342412387588</v>
      </c>
      <c r="DA11" s="671">
        <f>CZ11+CV11</f>
        <v>3.7416172647194501</v>
      </c>
      <c r="DB11" s="672">
        <v>7.7594665166763097E-2</v>
      </c>
      <c r="DC11" s="430">
        <v>0.27564506962551455</v>
      </c>
      <c r="DD11" s="430">
        <v>0.8536593433000611</v>
      </c>
      <c r="DE11" s="671">
        <f>SUM(DB11:DD11)</f>
        <v>1.2068990780923388</v>
      </c>
      <c r="DF11" s="669">
        <v>0.19587027750190358</v>
      </c>
      <c r="DG11" s="430">
        <v>0.36495881748731651</v>
      </c>
      <c r="DH11" s="430">
        <v>1.7572446449862573</v>
      </c>
      <c r="DI11" s="670">
        <f t="shared" si="11"/>
        <v>2.3180737399754774</v>
      </c>
      <c r="DJ11" s="671">
        <f>DI11+DE11</f>
        <v>3.5249728180678161</v>
      </c>
      <c r="DK11" s="672">
        <v>7.3795627272712203E-2</v>
      </c>
      <c r="DL11" s="430">
        <v>0.26035792330368401</v>
      </c>
      <c r="DM11" s="430">
        <v>0.80631183722169375</v>
      </c>
      <c r="DN11" s="671">
        <f>SUM(DK11:DM11)</f>
        <v>1.1404653877980899</v>
      </c>
      <c r="DO11" s="669">
        <v>0.20820348043622475</v>
      </c>
      <c r="DP11" s="430">
        <v>0.38929368217609545</v>
      </c>
      <c r="DQ11" s="430">
        <v>1.874499789714491</v>
      </c>
      <c r="DR11" s="670">
        <f t="shared" si="12"/>
        <v>2.471996952326811</v>
      </c>
      <c r="DS11" s="671">
        <f>DR11+DN11</f>
        <v>3.612462340124901</v>
      </c>
      <c r="DT11" s="638"/>
      <c r="DU11" s="91"/>
      <c r="DV11" s="37"/>
      <c r="DX11" s="43">
        <f t="shared" si="13"/>
        <v>0</v>
      </c>
      <c r="EA11" s="62">
        <v>2</v>
      </c>
      <c r="EB11" s="63" t="s">
        <v>1843</v>
      </c>
      <c r="EC11" s="64" t="s">
        <v>41</v>
      </c>
      <c r="ED11" s="79">
        <v>3</v>
      </c>
      <c r="EE11" s="673" t="s">
        <v>1844</v>
      </c>
      <c r="EF11" s="563" t="s">
        <v>1845</v>
      </c>
      <c r="EG11" s="674" t="s">
        <v>1846</v>
      </c>
      <c r="EH11" s="675" t="s">
        <v>1847</v>
      </c>
      <c r="EI11" s="676" t="s">
        <v>1848</v>
      </c>
      <c r="EJ11" s="563" t="s">
        <v>1849</v>
      </c>
      <c r="EK11" s="677" t="s">
        <v>1850</v>
      </c>
      <c r="EL11" s="585" t="s">
        <v>1851</v>
      </c>
      <c r="EM11" s="675" t="s">
        <v>1852</v>
      </c>
      <c r="EN11" s="529"/>
      <c r="EP11" s="61"/>
      <c r="EQ11" s="61"/>
      <c r="ER11" s="61"/>
      <c r="ES11" s="60"/>
      <c r="ET11" s="61"/>
      <c r="EU11" s="61"/>
      <c r="EV11" s="61"/>
      <c r="EW11" s="60"/>
      <c r="EX11" s="60"/>
      <c r="EY11" s="61"/>
      <c r="EZ11" s="61"/>
      <c r="FA11" s="61"/>
      <c r="FB11" s="60"/>
      <c r="FC11" s="61"/>
      <c r="FD11" s="61"/>
      <c r="FE11" s="61"/>
      <c r="FF11" s="60"/>
      <c r="FG11" s="60"/>
      <c r="FH11" s="61"/>
      <c r="FI11" s="61"/>
      <c r="FJ11" s="61"/>
      <c r="FK11" s="60"/>
      <c r="FL11" s="61"/>
      <c r="FM11" s="61"/>
      <c r="FN11" s="61"/>
      <c r="FO11" s="60"/>
      <c r="FP11" s="60"/>
      <c r="FQ11" s="61"/>
      <c r="FR11" s="61"/>
      <c r="FS11" s="61"/>
      <c r="FT11" s="60"/>
      <c r="FU11" s="61"/>
      <c r="FV11" s="61"/>
      <c r="FW11" s="61"/>
      <c r="FX11" s="60"/>
      <c r="FY11" s="60"/>
      <c r="FZ11" s="60"/>
      <c r="GA11" s="60"/>
      <c r="GB11" s="60"/>
      <c r="GC11" s="60"/>
      <c r="GD11" s="60"/>
      <c r="GE11" s="60"/>
      <c r="GF11" s="60"/>
      <c r="GG11" s="60"/>
      <c r="GH11" s="60"/>
      <c r="GI11" s="61"/>
      <c r="GJ11" s="61"/>
      <c r="GK11" s="61"/>
      <c r="GL11" s="60"/>
      <c r="GM11" s="61"/>
      <c r="GN11" s="61"/>
      <c r="GO11" s="61"/>
      <c r="GP11" s="60"/>
      <c r="GQ11" s="60"/>
      <c r="GR11" s="61"/>
      <c r="GS11" s="61"/>
      <c r="GT11" s="61"/>
      <c r="GU11" s="60"/>
      <c r="GV11" s="61"/>
      <c r="GW11" s="61"/>
      <c r="GX11" s="61"/>
      <c r="GY11" s="60"/>
      <c r="GZ11" s="60"/>
      <c r="HA11" s="61"/>
      <c r="HB11" s="61"/>
      <c r="HC11" s="61"/>
      <c r="HD11" s="60"/>
      <c r="HE11" s="61"/>
      <c r="HF11" s="61"/>
      <c r="HG11" s="61"/>
      <c r="HH11" s="60"/>
      <c r="HI11" s="60"/>
      <c r="HJ11" s="61"/>
      <c r="HK11" s="61"/>
      <c r="HL11" s="61"/>
      <c r="HM11" s="60"/>
      <c r="HN11" s="61"/>
      <c r="HO11" s="61"/>
      <c r="HP11" s="61"/>
      <c r="HQ11" s="60"/>
      <c r="HR11" s="60"/>
      <c r="HS11" s="61"/>
      <c r="HT11" s="61"/>
      <c r="HU11" s="61"/>
      <c r="HV11" s="60"/>
      <c r="HW11" s="61"/>
      <c r="HX11" s="61"/>
      <c r="HY11" s="61"/>
      <c r="HZ11" s="60"/>
      <c r="IA11" s="60"/>
      <c r="IB11" s="61"/>
      <c r="IC11" s="61"/>
      <c r="ID11" s="61"/>
      <c r="IE11" s="60"/>
      <c r="IF11" s="61"/>
      <c r="IG11" s="61"/>
      <c r="IH11" s="61"/>
      <c r="II11" s="60"/>
      <c r="IJ11" s="60"/>
      <c r="IK11" s="61"/>
      <c r="IL11" s="61"/>
      <c r="IM11" s="61"/>
      <c r="IN11" s="60"/>
      <c r="IO11" s="61"/>
      <c r="IP11" s="61"/>
      <c r="IQ11" s="61"/>
      <c r="IR11" s="60"/>
      <c r="IS11" s="60"/>
      <c r="IT11" s="61"/>
      <c r="IU11" s="61"/>
      <c r="IV11" s="61"/>
      <c r="IW11" s="60"/>
      <c r="IX11" s="61"/>
      <c r="IY11" s="61"/>
      <c r="IZ11" s="61"/>
      <c r="JA11" s="60"/>
      <c r="JB11" s="60"/>
    </row>
    <row r="12" spans="2:262" ht="14.25" customHeight="1" x14ac:dyDescent="0.25">
      <c r="B12" s="62">
        <v>3</v>
      </c>
      <c r="C12" s="63" t="s">
        <v>1853</v>
      </c>
      <c r="D12" s="64" t="s">
        <v>56</v>
      </c>
      <c r="E12" s="64" t="s">
        <v>41</v>
      </c>
      <c r="F12" s="79">
        <v>3</v>
      </c>
      <c r="G12" s="667">
        <v>0.95299823139340656</v>
      </c>
      <c r="H12" s="430">
        <v>2.9136475157282367</v>
      </c>
      <c r="I12" s="430">
        <v>14.065696023806428</v>
      </c>
      <c r="J12" s="668">
        <f>SUM(G12:I12)</f>
        <v>17.932341770928073</v>
      </c>
      <c r="K12" s="669">
        <v>0.62021136986372738</v>
      </c>
      <c r="L12" s="430">
        <v>1.3130872709588486</v>
      </c>
      <c r="M12" s="430">
        <v>8.6283620918421313</v>
      </c>
      <c r="N12" s="670">
        <f t="shared" si="0"/>
        <v>10.561660732664707</v>
      </c>
      <c r="O12" s="671">
        <f>N12+J12</f>
        <v>28.494002503592782</v>
      </c>
      <c r="P12" s="672">
        <v>0.79690064023338658</v>
      </c>
      <c r="Q12" s="430">
        <v>2.4640675739998024</v>
      </c>
      <c r="R12" s="430">
        <v>11.805262657601245</v>
      </c>
      <c r="S12" s="671">
        <f>SUM(P12:R12)</f>
        <v>15.066230871834435</v>
      </c>
      <c r="T12" s="669">
        <v>0.5529205649836807</v>
      </c>
      <c r="U12" s="430">
        <v>1.1943579910514097</v>
      </c>
      <c r="V12" s="430">
        <v>7.6965797011341159</v>
      </c>
      <c r="W12" s="670">
        <f t="shared" si="1"/>
        <v>9.4438582571692073</v>
      </c>
      <c r="X12" s="671">
        <f>W12+S12</f>
        <v>24.510089129003642</v>
      </c>
      <c r="Y12" s="672">
        <v>0.52978926594007747</v>
      </c>
      <c r="Z12" s="430">
        <v>1.3377748664347986</v>
      </c>
      <c r="AA12" s="430">
        <v>12.484193486951883</v>
      </c>
      <c r="AB12" s="671">
        <f>SUM(Y12:AA12)</f>
        <v>14.351757619326758</v>
      </c>
      <c r="AC12" s="669">
        <v>0.40874574381099493</v>
      </c>
      <c r="AD12" s="430">
        <v>0.87560748415427081</v>
      </c>
      <c r="AE12" s="430">
        <v>7.3942111527079799</v>
      </c>
      <c r="AF12" s="670">
        <f t="shared" si="2"/>
        <v>8.6785643806732455</v>
      </c>
      <c r="AG12" s="671">
        <f>AF12+AB12</f>
        <v>23.030322000000005</v>
      </c>
      <c r="AH12" s="672">
        <v>0.65852179520692</v>
      </c>
      <c r="AI12" s="430">
        <v>1.2973126912227801</v>
      </c>
      <c r="AJ12" s="430">
        <v>10.619573728625578</v>
      </c>
      <c r="AK12" s="671">
        <f>SUM(AH12:AJ12)</f>
        <v>12.575408215055278</v>
      </c>
      <c r="AL12" s="669">
        <v>0.40110817916618913</v>
      </c>
      <c r="AM12" s="430">
        <v>0.81211409025567916</v>
      </c>
      <c r="AN12" s="430">
        <v>6.3583748776994025</v>
      </c>
      <c r="AO12" s="670">
        <f t="shared" si="3"/>
        <v>7.5715971471212704</v>
      </c>
      <c r="AP12" s="671">
        <f>AO12+AK12</f>
        <v>20.14700536217655</v>
      </c>
      <c r="AQ12" s="672">
        <v>0.58551448946536822</v>
      </c>
      <c r="AR12" s="430">
        <v>1.7281050704552485</v>
      </c>
      <c r="AS12" s="430">
        <v>10.102566037291151</v>
      </c>
      <c r="AT12" s="671">
        <f>SUM(AQ12:AS12)</f>
        <v>12.416185597211769</v>
      </c>
      <c r="AU12" s="669">
        <v>0.43532275059676634</v>
      </c>
      <c r="AV12" s="430">
        <v>1.128249520017921</v>
      </c>
      <c r="AW12" s="430">
        <v>6.501056042930764</v>
      </c>
      <c r="AX12" s="670">
        <f t="shared" si="4"/>
        <v>8.0646283135454517</v>
      </c>
      <c r="AY12" s="671">
        <f>AX12+AT12</f>
        <v>20.48081391075722</v>
      </c>
      <c r="AZ12" s="672">
        <v>0.63983993796031435</v>
      </c>
      <c r="BA12" s="430">
        <v>1.6591393786691779</v>
      </c>
      <c r="BB12" s="430">
        <v>12.81737297381234</v>
      </c>
      <c r="BC12" s="671">
        <f>SUM(AZ12:BB12)</f>
        <v>15.116352290441831</v>
      </c>
      <c r="BD12" s="669">
        <v>0.5439014313573356</v>
      </c>
      <c r="BE12" s="430">
        <v>0.87961624227236268</v>
      </c>
      <c r="BF12" s="430">
        <v>8.5072591196748046</v>
      </c>
      <c r="BG12" s="670">
        <f t="shared" si="5"/>
        <v>9.9307767933045028</v>
      </c>
      <c r="BH12" s="671">
        <f>BG12+BC12</f>
        <v>25.047129083746334</v>
      </c>
      <c r="BI12" s="672">
        <v>0.60568328660974469</v>
      </c>
      <c r="BJ12" s="430">
        <v>2.0851936851099868</v>
      </c>
      <c r="BK12" s="430">
        <v>12.85855007812231</v>
      </c>
      <c r="BL12" s="671">
        <f>SUM(BI12:BK12)</f>
        <v>15.549427049842041</v>
      </c>
      <c r="BM12" s="669">
        <v>0.6321738027459558</v>
      </c>
      <c r="BN12" s="430">
        <v>1.0285255131556299</v>
      </c>
      <c r="BO12" s="430">
        <v>9.6073378641893257</v>
      </c>
      <c r="BP12" s="670">
        <f t="shared" si="6"/>
        <v>11.268037180090911</v>
      </c>
      <c r="BQ12" s="671">
        <f>BP12+BL12</f>
        <v>26.817464229932952</v>
      </c>
      <c r="BR12" s="672">
        <v>0.58986760369001479</v>
      </c>
      <c r="BS12" s="430">
        <v>2.211773845800165</v>
      </c>
      <c r="BT12" s="430">
        <v>13.096544146598832</v>
      </c>
      <c r="BU12" s="671">
        <f>SUM(BR12:BT12)</f>
        <v>15.898185596089013</v>
      </c>
      <c r="BV12" s="669">
        <v>0.63703969983869613</v>
      </c>
      <c r="BW12" s="430">
        <v>1.1286920628659578</v>
      </c>
      <c r="BX12" s="430">
        <v>10.127386555242811</v>
      </c>
      <c r="BY12" s="670">
        <f t="shared" si="7"/>
        <v>11.893118317947465</v>
      </c>
      <c r="BZ12" s="671">
        <f>BY12+BU12</f>
        <v>27.791303914036476</v>
      </c>
      <c r="CA12" s="672">
        <v>0.49189329579008284</v>
      </c>
      <c r="CB12" s="430">
        <v>1.6160540887526522</v>
      </c>
      <c r="CC12" s="430">
        <v>10.282783462707396</v>
      </c>
      <c r="CD12" s="671">
        <f>SUM(CA12:CC12)</f>
        <v>12.390730847250131</v>
      </c>
      <c r="CE12" s="669">
        <v>0.55039621391223104</v>
      </c>
      <c r="CF12" s="430">
        <v>0.87730968563197409</v>
      </c>
      <c r="CG12" s="430">
        <v>8.3911493856847112</v>
      </c>
      <c r="CH12" s="670">
        <f t="shared" si="8"/>
        <v>9.818855285228917</v>
      </c>
      <c r="CI12" s="671">
        <f>CH12+CD12</f>
        <v>22.209586132479046</v>
      </c>
      <c r="CJ12" s="672">
        <v>0.50369041344118393</v>
      </c>
      <c r="CK12" s="430">
        <v>1.6085821212720688</v>
      </c>
      <c r="CL12" s="430">
        <v>10.387090160119566</v>
      </c>
      <c r="CM12" s="671">
        <f>SUM(CJ12:CL12)</f>
        <v>12.499362694832818</v>
      </c>
      <c r="CN12" s="669">
        <v>0.59321013501508257</v>
      </c>
      <c r="CO12" s="430">
        <v>0.94294391707819958</v>
      </c>
      <c r="CP12" s="430">
        <v>9.0615259752725539</v>
      </c>
      <c r="CQ12" s="670">
        <f t="shared" si="9"/>
        <v>10.597680027365836</v>
      </c>
      <c r="CR12" s="671">
        <f>CQ12+CM12</f>
        <v>23.097042722198655</v>
      </c>
      <c r="CS12" s="672">
        <v>0.50686693511433512</v>
      </c>
      <c r="CT12" s="430">
        <v>1.5869191913463887</v>
      </c>
      <c r="CU12" s="430">
        <v>10.369200169143241</v>
      </c>
      <c r="CV12" s="671">
        <f>SUM(CS12:CU12)</f>
        <v>12.462986295603965</v>
      </c>
      <c r="CW12" s="669">
        <v>0.62655228890497161</v>
      </c>
      <c r="CX12" s="430">
        <v>1.0038414044043011</v>
      </c>
      <c r="CY12" s="430">
        <v>9.6721421848835014</v>
      </c>
      <c r="CZ12" s="670">
        <f t="shared" si="10"/>
        <v>11.302535878192774</v>
      </c>
      <c r="DA12" s="671">
        <f>CZ12+CV12</f>
        <v>23.765522173796739</v>
      </c>
      <c r="DB12" s="672">
        <v>0.50595450530469854</v>
      </c>
      <c r="DC12" s="430">
        <v>1.5555180868081726</v>
      </c>
      <c r="DD12" s="430">
        <v>10.29040911573588</v>
      </c>
      <c r="DE12" s="671">
        <f>SUM(DB12:DD12)</f>
        <v>12.351881707848751</v>
      </c>
      <c r="DF12" s="669">
        <v>0.65535078813833281</v>
      </c>
      <c r="DG12" s="430">
        <v>1.0519226885193205</v>
      </c>
      <c r="DH12" s="430">
        <v>10.196828507352961</v>
      </c>
      <c r="DI12" s="670">
        <f t="shared" si="11"/>
        <v>11.904101984010614</v>
      </c>
      <c r="DJ12" s="671">
        <f>DI12+DE12</f>
        <v>24.255983691859363</v>
      </c>
      <c r="DK12" s="672">
        <v>0.50382968249638105</v>
      </c>
      <c r="DL12" s="430">
        <v>1.4798049020908661</v>
      </c>
      <c r="DM12" s="430">
        <v>10.028490130589757</v>
      </c>
      <c r="DN12" s="671">
        <f>SUM(DK12:DM12)</f>
        <v>12.012124715177004</v>
      </c>
      <c r="DO12" s="669">
        <v>0.69003882863243093</v>
      </c>
      <c r="DP12" s="430">
        <v>1.085902776165504</v>
      </c>
      <c r="DQ12" s="430">
        <v>10.659638853655142</v>
      </c>
      <c r="DR12" s="670">
        <f t="shared" si="12"/>
        <v>12.435580458453078</v>
      </c>
      <c r="DS12" s="671">
        <f>DR12+DN12</f>
        <v>24.447705173630084</v>
      </c>
      <c r="DT12" s="638"/>
      <c r="DU12" s="91"/>
      <c r="DV12" s="37"/>
      <c r="DX12" s="43">
        <f t="shared" si="13"/>
        <v>0</v>
      </c>
      <c r="EA12" s="62">
        <v>3</v>
      </c>
      <c r="EB12" s="63" t="s">
        <v>1853</v>
      </c>
      <c r="EC12" s="64" t="s">
        <v>41</v>
      </c>
      <c r="ED12" s="79">
        <v>3</v>
      </c>
      <c r="EE12" s="673" t="s">
        <v>1854</v>
      </c>
      <c r="EF12" s="563" t="s">
        <v>1855</v>
      </c>
      <c r="EG12" s="674" t="s">
        <v>1856</v>
      </c>
      <c r="EH12" s="675" t="s">
        <v>1857</v>
      </c>
      <c r="EI12" s="676" t="s">
        <v>1858</v>
      </c>
      <c r="EJ12" s="563" t="s">
        <v>1859</v>
      </c>
      <c r="EK12" s="677" t="s">
        <v>1860</v>
      </c>
      <c r="EL12" s="585" t="s">
        <v>1861</v>
      </c>
      <c r="EM12" s="675" t="s">
        <v>1862</v>
      </c>
      <c r="EN12" s="529"/>
      <c r="EP12" s="61"/>
      <c r="EQ12" s="61"/>
      <c r="ER12" s="61"/>
      <c r="ES12" s="60"/>
      <c r="ET12" s="61"/>
      <c r="EU12" s="61"/>
      <c r="EV12" s="61"/>
      <c r="EW12" s="60"/>
      <c r="EX12" s="60"/>
      <c r="EY12" s="61"/>
      <c r="EZ12" s="61"/>
      <c r="FA12" s="61"/>
      <c r="FB12" s="60"/>
      <c r="FC12" s="61"/>
      <c r="FD12" s="61"/>
      <c r="FE12" s="61"/>
      <c r="FF12" s="60"/>
      <c r="FG12" s="60"/>
      <c r="FH12" s="61"/>
      <c r="FI12" s="61"/>
      <c r="FJ12" s="61"/>
      <c r="FK12" s="60"/>
      <c r="FL12" s="61"/>
      <c r="FM12" s="61"/>
      <c r="FN12" s="61"/>
      <c r="FO12" s="60"/>
      <c r="FP12" s="60"/>
      <c r="FQ12" s="61"/>
      <c r="FR12" s="61"/>
      <c r="FS12" s="61"/>
      <c r="FT12" s="60"/>
      <c r="FU12" s="61"/>
      <c r="FV12" s="61"/>
      <c r="FW12" s="61"/>
      <c r="FX12" s="60"/>
      <c r="FY12" s="60"/>
      <c r="FZ12" s="60"/>
      <c r="GA12" s="60"/>
      <c r="GB12" s="60"/>
      <c r="GC12" s="60"/>
      <c r="GD12" s="60"/>
      <c r="GE12" s="60"/>
      <c r="GF12" s="60"/>
      <c r="GG12" s="60"/>
      <c r="GH12" s="60"/>
      <c r="GI12" s="61"/>
      <c r="GJ12" s="61"/>
      <c r="GK12" s="61"/>
      <c r="GL12" s="60"/>
      <c r="GM12" s="61"/>
      <c r="GN12" s="61"/>
      <c r="GO12" s="61"/>
      <c r="GP12" s="60"/>
      <c r="GQ12" s="60"/>
      <c r="GR12" s="61"/>
      <c r="GS12" s="61"/>
      <c r="GT12" s="61"/>
      <c r="GU12" s="60"/>
      <c r="GV12" s="61"/>
      <c r="GW12" s="61"/>
      <c r="GX12" s="61"/>
      <c r="GY12" s="60"/>
      <c r="GZ12" s="60"/>
      <c r="HA12" s="61"/>
      <c r="HB12" s="61"/>
      <c r="HC12" s="61"/>
      <c r="HD12" s="60"/>
      <c r="HE12" s="61"/>
      <c r="HF12" s="61"/>
      <c r="HG12" s="61"/>
      <c r="HH12" s="60"/>
      <c r="HI12" s="60"/>
      <c r="HJ12" s="61"/>
      <c r="HK12" s="61"/>
      <c r="HL12" s="61"/>
      <c r="HM12" s="60"/>
      <c r="HN12" s="61"/>
      <c r="HO12" s="61"/>
      <c r="HP12" s="61"/>
      <c r="HQ12" s="60"/>
      <c r="HR12" s="60"/>
      <c r="HS12" s="61"/>
      <c r="HT12" s="61"/>
      <c r="HU12" s="61"/>
      <c r="HV12" s="60"/>
      <c r="HW12" s="61"/>
      <c r="HX12" s="61"/>
      <c r="HY12" s="61"/>
      <c r="HZ12" s="60"/>
      <c r="IA12" s="60"/>
      <c r="IB12" s="61"/>
      <c r="IC12" s="61"/>
      <c r="ID12" s="61"/>
      <c r="IE12" s="60"/>
      <c r="IF12" s="61"/>
      <c r="IG12" s="61"/>
      <c r="IH12" s="61"/>
      <c r="II12" s="60"/>
      <c r="IJ12" s="60"/>
      <c r="IK12" s="61"/>
      <c r="IL12" s="61"/>
      <c r="IM12" s="61"/>
      <c r="IN12" s="60"/>
      <c r="IO12" s="61"/>
      <c r="IP12" s="61"/>
      <c r="IQ12" s="61"/>
      <c r="IR12" s="60"/>
      <c r="IS12" s="60"/>
      <c r="IT12" s="61"/>
      <c r="IU12" s="61"/>
      <c r="IV12" s="61"/>
      <c r="IW12" s="60"/>
      <c r="IX12" s="61"/>
      <c r="IY12" s="61"/>
      <c r="IZ12" s="61"/>
      <c r="JA12" s="60"/>
      <c r="JB12" s="60"/>
    </row>
    <row r="13" spans="2:262" ht="14.25" customHeight="1" x14ac:dyDescent="0.25">
      <c r="B13" s="62">
        <v>4</v>
      </c>
      <c r="C13" s="63" t="s">
        <v>1863</v>
      </c>
      <c r="D13" s="64" t="s">
        <v>1864</v>
      </c>
      <c r="E13" s="64" t="s">
        <v>41</v>
      </c>
      <c r="F13" s="79">
        <v>3</v>
      </c>
      <c r="G13" s="678"/>
      <c r="H13" s="679"/>
      <c r="I13" s="679"/>
      <c r="J13" s="680"/>
      <c r="K13" s="669">
        <v>0.44637422215483519</v>
      </c>
      <c r="L13" s="430">
        <v>5.8942150373221099E-2</v>
      </c>
      <c r="M13" s="430">
        <v>4.7768806724745421</v>
      </c>
      <c r="N13" s="670">
        <f t="shared" si="0"/>
        <v>5.2821970450025981</v>
      </c>
      <c r="O13" s="671">
        <f>N13</f>
        <v>5.2821970450025981</v>
      </c>
      <c r="P13" s="678"/>
      <c r="Q13" s="679"/>
      <c r="R13" s="679"/>
      <c r="S13" s="680"/>
      <c r="T13" s="669">
        <v>0.34052891830921628</v>
      </c>
      <c r="U13" s="430">
        <v>5.8942150373220932E-2</v>
      </c>
      <c r="V13" s="430">
        <v>5.1959486718003181</v>
      </c>
      <c r="W13" s="670">
        <f t="shared" si="1"/>
        <v>5.5954197404827557</v>
      </c>
      <c r="X13" s="671">
        <f>W13</f>
        <v>5.5954197404827557</v>
      </c>
      <c r="Y13" s="678"/>
      <c r="Z13" s="679"/>
      <c r="AA13" s="679"/>
      <c r="AB13" s="680"/>
      <c r="AC13" s="669">
        <v>0.39119956527549143</v>
      </c>
      <c r="AD13" s="430">
        <v>0.84305024933750605</v>
      </c>
      <c r="AE13" s="430">
        <v>4.1712937249093356</v>
      </c>
      <c r="AF13" s="670">
        <f t="shared" si="2"/>
        <v>5.4055435395223332</v>
      </c>
      <c r="AG13" s="671">
        <f>AF13</f>
        <v>5.4055435395223332</v>
      </c>
      <c r="AH13" s="678"/>
      <c r="AI13" s="679"/>
      <c r="AJ13" s="679"/>
      <c r="AK13" s="680"/>
      <c r="AL13" s="669">
        <v>0.39276022804665606</v>
      </c>
      <c r="AM13" s="430">
        <v>0.69497873886702133</v>
      </c>
      <c r="AN13" s="430">
        <v>3.5274251977623301</v>
      </c>
      <c r="AO13" s="670">
        <f t="shared" si="3"/>
        <v>4.615164164676008</v>
      </c>
      <c r="AP13" s="671">
        <f>AO13</f>
        <v>4.615164164676008</v>
      </c>
      <c r="AQ13" s="678"/>
      <c r="AR13" s="679"/>
      <c r="AS13" s="679"/>
      <c r="AT13" s="680"/>
      <c r="AU13" s="669">
        <v>0.41745802999418347</v>
      </c>
      <c r="AV13" s="430">
        <v>0.86130850960855521</v>
      </c>
      <c r="AW13" s="430">
        <v>4.079077008545009</v>
      </c>
      <c r="AX13" s="670">
        <f t="shared" si="4"/>
        <v>5.3578435481477475</v>
      </c>
      <c r="AY13" s="671">
        <f>AX13</f>
        <v>5.3578435481477475</v>
      </c>
      <c r="AZ13" s="678"/>
      <c r="BA13" s="679"/>
      <c r="BB13" s="679"/>
      <c r="BC13" s="680"/>
      <c r="BD13" s="669">
        <v>0.37804959939165178</v>
      </c>
      <c r="BE13" s="430">
        <v>0.73268260360835624</v>
      </c>
      <c r="BF13" s="430">
        <v>3.5363352764945324</v>
      </c>
      <c r="BG13" s="670">
        <f t="shared" si="5"/>
        <v>4.6470674794945399</v>
      </c>
      <c r="BH13" s="671">
        <f>BG13</f>
        <v>4.6470674794945399</v>
      </c>
      <c r="BI13" s="678"/>
      <c r="BJ13" s="679"/>
      <c r="BK13" s="679"/>
      <c r="BL13" s="680"/>
      <c r="BM13" s="669">
        <v>0.74400825997152065</v>
      </c>
      <c r="BN13" s="430">
        <v>1.3174289097383798</v>
      </c>
      <c r="BO13" s="430">
        <v>6.3506268734244822</v>
      </c>
      <c r="BP13" s="670">
        <f t="shared" si="6"/>
        <v>8.4120640431343823</v>
      </c>
      <c r="BQ13" s="671">
        <f>BP13</f>
        <v>8.4120640431343823</v>
      </c>
      <c r="BR13" s="678"/>
      <c r="BS13" s="679"/>
      <c r="BT13" s="679"/>
      <c r="BU13" s="680"/>
      <c r="BV13" s="669">
        <v>0.73955154659700284</v>
      </c>
      <c r="BW13" s="430">
        <v>1.30948913492084</v>
      </c>
      <c r="BX13" s="430">
        <v>6.3123534250793876</v>
      </c>
      <c r="BY13" s="670">
        <f t="shared" si="7"/>
        <v>8.3613941065972313</v>
      </c>
      <c r="BZ13" s="671">
        <f>BY13</f>
        <v>8.3613941065972313</v>
      </c>
      <c r="CA13" s="678"/>
      <c r="CB13" s="679"/>
      <c r="CC13" s="679"/>
      <c r="CD13" s="680"/>
      <c r="CE13" s="669">
        <v>0.70793420420536435</v>
      </c>
      <c r="CF13" s="430">
        <v>1.262844525489818</v>
      </c>
      <c r="CG13" s="430">
        <v>6.0875044727272911</v>
      </c>
      <c r="CH13" s="670">
        <f t="shared" si="8"/>
        <v>8.0582832024224729</v>
      </c>
      <c r="CI13" s="671">
        <f>CH13</f>
        <v>8.0582832024224729</v>
      </c>
      <c r="CJ13" s="678"/>
      <c r="CK13" s="679"/>
      <c r="CL13" s="679"/>
      <c r="CM13" s="680"/>
      <c r="CN13" s="669">
        <v>0.71633961378899158</v>
      </c>
      <c r="CO13" s="430">
        <v>1.2863672200446261</v>
      </c>
      <c r="CP13" s="430">
        <v>6.2008949221632212</v>
      </c>
      <c r="CQ13" s="670">
        <f t="shared" si="9"/>
        <v>8.2036017559968393</v>
      </c>
      <c r="CR13" s="671">
        <f>CQ13</f>
        <v>8.2036017559968393</v>
      </c>
      <c r="CS13" s="678"/>
      <c r="CT13" s="679"/>
      <c r="CU13" s="679"/>
      <c r="CV13" s="680"/>
      <c r="CW13" s="669">
        <v>0.58051914090180923</v>
      </c>
      <c r="CX13" s="430">
        <v>1.0488419939033029</v>
      </c>
      <c r="CY13" s="430">
        <v>5.0559116345649056</v>
      </c>
      <c r="CZ13" s="670">
        <f t="shared" si="10"/>
        <v>6.6852727693700178</v>
      </c>
      <c r="DA13" s="671">
        <f>CZ13</f>
        <v>6.6852727693700178</v>
      </c>
      <c r="DB13" s="678"/>
      <c r="DC13" s="679"/>
      <c r="DD13" s="679"/>
      <c r="DE13" s="680"/>
      <c r="DF13" s="669">
        <v>0.58876318185631071</v>
      </c>
      <c r="DG13" s="430">
        <v>1.0696465846675434</v>
      </c>
      <c r="DH13" s="430">
        <v>5.156199545526432</v>
      </c>
      <c r="DI13" s="670">
        <f t="shared" si="11"/>
        <v>6.814609312050286</v>
      </c>
      <c r="DJ13" s="671">
        <f>DI13</f>
        <v>6.814609312050286</v>
      </c>
      <c r="DK13" s="678"/>
      <c r="DL13" s="679"/>
      <c r="DM13" s="679"/>
      <c r="DN13" s="680"/>
      <c r="DO13" s="669">
        <v>0.59762646161270627</v>
      </c>
      <c r="DP13" s="430">
        <v>1.0912621634830537</v>
      </c>
      <c r="DQ13" s="430">
        <v>5.2603968002668529</v>
      </c>
      <c r="DR13" s="670">
        <f t="shared" si="12"/>
        <v>6.9492854253626124</v>
      </c>
      <c r="DS13" s="671">
        <f>DR13</f>
        <v>6.9492854253626124</v>
      </c>
      <c r="DT13" s="638"/>
      <c r="DU13" s="91"/>
      <c r="DV13" s="37"/>
      <c r="DX13" s="43">
        <f t="shared" si="13"/>
        <v>0</v>
      </c>
      <c r="EA13" s="62">
        <v>4</v>
      </c>
      <c r="EB13" s="63" t="s">
        <v>1863</v>
      </c>
      <c r="EC13" s="64" t="s">
        <v>41</v>
      </c>
      <c r="ED13" s="79">
        <v>3</v>
      </c>
      <c r="EE13" s="681"/>
      <c r="EF13" s="682"/>
      <c r="EG13" s="682"/>
      <c r="EH13" s="682"/>
      <c r="EI13" s="676" t="s">
        <v>1865</v>
      </c>
      <c r="EJ13" s="563" t="s">
        <v>1866</v>
      </c>
      <c r="EK13" s="677" t="s">
        <v>1867</v>
      </c>
      <c r="EL13" s="585" t="s">
        <v>1868</v>
      </c>
      <c r="EM13" s="675" t="s">
        <v>1869</v>
      </c>
      <c r="EN13" s="529"/>
      <c r="EP13" s="60"/>
      <c r="EQ13" s="60"/>
      <c r="ER13" s="60"/>
      <c r="ES13" s="60"/>
      <c r="ET13" s="61"/>
      <c r="EU13" s="61"/>
      <c r="EV13" s="61"/>
      <c r="EW13" s="60"/>
      <c r="EX13" s="60"/>
      <c r="EY13" s="60"/>
      <c r="EZ13" s="60"/>
      <c r="FA13" s="60"/>
      <c r="FB13" s="60"/>
      <c r="FC13" s="61"/>
      <c r="FD13" s="61"/>
      <c r="FE13" s="61"/>
      <c r="FF13" s="60"/>
      <c r="FG13" s="60"/>
      <c r="FH13" s="60"/>
      <c r="FI13" s="60"/>
      <c r="FJ13" s="60"/>
      <c r="FK13" s="60"/>
      <c r="FL13" s="61"/>
      <c r="FM13" s="61"/>
      <c r="FN13" s="61"/>
      <c r="FO13" s="60"/>
      <c r="FP13" s="60"/>
      <c r="FQ13" s="60"/>
      <c r="FR13" s="60"/>
      <c r="FS13" s="60"/>
      <c r="FT13" s="60"/>
      <c r="FU13" s="61"/>
      <c r="FV13" s="61"/>
      <c r="FW13" s="61"/>
      <c r="FX13" s="60"/>
      <c r="FY13" s="60"/>
      <c r="FZ13" s="60"/>
      <c r="GA13" s="60"/>
      <c r="GB13" s="60"/>
      <c r="GC13" s="60"/>
      <c r="GD13" s="60"/>
      <c r="GE13" s="60"/>
      <c r="GF13" s="60"/>
      <c r="GG13" s="60"/>
      <c r="GH13" s="60"/>
      <c r="GI13" s="60"/>
      <c r="GJ13" s="60"/>
      <c r="GK13" s="60"/>
      <c r="GL13" s="60"/>
      <c r="GM13" s="61"/>
      <c r="GN13" s="61"/>
      <c r="GO13" s="61"/>
      <c r="GP13" s="60"/>
      <c r="GQ13" s="60"/>
      <c r="GR13" s="60"/>
      <c r="GS13" s="60"/>
      <c r="GT13" s="60"/>
      <c r="GU13" s="60"/>
      <c r="GV13" s="61"/>
      <c r="GW13" s="61"/>
      <c r="GX13" s="61"/>
      <c r="GY13" s="60"/>
      <c r="GZ13" s="60"/>
      <c r="HA13" s="60"/>
      <c r="HB13" s="60"/>
      <c r="HC13" s="60"/>
      <c r="HD13" s="60"/>
      <c r="HE13" s="61"/>
      <c r="HF13" s="61"/>
      <c r="HG13" s="61"/>
      <c r="HH13" s="60"/>
      <c r="HI13" s="60"/>
      <c r="HJ13" s="60"/>
      <c r="HK13" s="60"/>
      <c r="HL13" s="60"/>
      <c r="HM13" s="60"/>
      <c r="HN13" s="61"/>
      <c r="HO13" s="61"/>
      <c r="HP13" s="61"/>
      <c r="HQ13" s="60"/>
      <c r="HR13" s="60"/>
      <c r="HS13" s="60"/>
      <c r="HT13" s="60"/>
      <c r="HU13" s="60"/>
      <c r="HV13" s="60"/>
      <c r="HW13" s="61"/>
      <c r="HX13" s="61"/>
      <c r="HY13" s="61"/>
      <c r="HZ13" s="60"/>
      <c r="IA13" s="60"/>
      <c r="IB13" s="60"/>
      <c r="IC13" s="60"/>
      <c r="ID13" s="60"/>
      <c r="IE13" s="60"/>
      <c r="IF13" s="61"/>
      <c r="IG13" s="61"/>
      <c r="IH13" s="61"/>
      <c r="II13" s="60"/>
      <c r="IJ13" s="60"/>
      <c r="IK13" s="60"/>
      <c r="IL13" s="60"/>
      <c r="IM13" s="60"/>
      <c r="IN13" s="60"/>
      <c r="IO13" s="61"/>
      <c r="IP13" s="61"/>
      <c r="IQ13" s="61"/>
      <c r="IR13" s="60"/>
      <c r="IS13" s="60"/>
      <c r="IT13" s="60"/>
      <c r="IU13" s="60"/>
      <c r="IV13" s="60"/>
      <c r="IW13" s="60"/>
      <c r="IX13" s="61"/>
      <c r="IY13" s="61"/>
      <c r="IZ13" s="61"/>
      <c r="JA13" s="60"/>
      <c r="JB13" s="60"/>
    </row>
    <row r="14" spans="2:262" ht="14.25" customHeight="1" x14ac:dyDescent="0.25">
      <c r="B14" s="62">
        <v>5</v>
      </c>
      <c r="C14" s="63" t="s">
        <v>70</v>
      </c>
      <c r="D14" s="683"/>
      <c r="E14" s="64" t="s">
        <v>41</v>
      </c>
      <c r="F14" s="79">
        <v>3</v>
      </c>
      <c r="G14" s="667">
        <v>0.74451507665912353</v>
      </c>
      <c r="H14" s="430">
        <v>2.2762418985377786</v>
      </c>
      <c r="I14" s="430">
        <v>11.05079777929026</v>
      </c>
      <c r="J14" s="668">
        <f>SUM(G14:I14)</f>
        <v>14.071554754487163</v>
      </c>
      <c r="K14" s="669">
        <v>0.48529673407002871</v>
      </c>
      <c r="L14" s="430">
        <v>1.025829049827983</v>
      </c>
      <c r="M14" s="430">
        <v>6.7871238188569372</v>
      </c>
      <c r="N14" s="670">
        <f t="shared" si="0"/>
        <v>8.2982496027549484</v>
      </c>
      <c r="O14" s="671">
        <f>N14+J14</f>
        <v>22.36980435724211</v>
      </c>
      <c r="P14" s="672">
        <v>0.7217029475735659</v>
      </c>
      <c r="Q14" s="430">
        <v>2.2315515151992966</v>
      </c>
      <c r="R14" s="430">
        <v>10.762418393764181</v>
      </c>
      <c r="S14" s="671">
        <f>SUM(P14:R14)</f>
        <v>13.715672856537044</v>
      </c>
      <c r="T14" s="669">
        <v>0.50205981476892747</v>
      </c>
      <c r="U14" s="430">
        <v>1.0816551513215014</v>
      </c>
      <c r="V14" s="430">
        <v>7.0264496962000518</v>
      </c>
      <c r="W14" s="670">
        <f t="shared" si="1"/>
        <v>8.6101646622904813</v>
      </c>
      <c r="X14" s="671">
        <f>W14+S14</f>
        <v>22.325837518827527</v>
      </c>
      <c r="Y14" s="672">
        <v>0.9453493512166431</v>
      </c>
      <c r="Z14" s="430">
        <v>2.7515775488648662</v>
      </c>
      <c r="AA14" s="430">
        <v>10.817663852834453</v>
      </c>
      <c r="AB14" s="671">
        <f>SUM(Y14:AA14)</f>
        <v>14.514590752915963</v>
      </c>
      <c r="AC14" s="669">
        <v>0.66228335062719645</v>
      </c>
      <c r="AD14" s="430">
        <v>1.4272463301055636</v>
      </c>
      <c r="AE14" s="430">
        <v>7.0618135340658794</v>
      </c>
      <c r="AF14" s="670">
        <f t="shared" si="2"/>
        <v>9.15134321479864</v>
      </c>
      <c r="AG14" s="671">
        <f>AF14+AB14</f>
        <v>23.665933967714601</v>
      </c>
      <c r="AH14" s="672">
        <v>0.70596175432221697</v>
      </c>
      <c r="AI14" s="430">
        <v>1.8305225224729098</v>
      </c>
      <c r="AJ14" s="430">
        <v>6.9314834411324515</v>
      </c>
      <c r="AK14" s="671">
        <f>SUM(AH14:AJ14)</f>
        <v>9.4679677179275785</v>
      </c>
      <c r="AL14" s="669">
        <v>0.60904185254165033</v>
      </c>
      <c r="AM14" s="430">
        <v>1.0413207989005189</v>
      </c>
      <c r="AN14" s="430">
        <v>5.2853145277276248</v>
      </c>
      <c r="AO14" s="670">
        <f t="shared" si="3"/>
        <v>6.9356771791697938</v>
      </c>
      <c r="AP14" s="671">
        <f>AO14+AK14</f>
        <v>16.403644897097372</v>
      </c>
      <c r="AQ14" s="672">
        <v>0.57275406034959031</v>
      </c>
      <c r="AR14" s="430">
        <v>2.0717862032126426</v>
      </c>
      <c r="AS14" s="430">
        <v>6.6212434977614532</v>
      </c>
      <c r="AT14" s="671">
        <f>SUM(AQ14:AS14)</f>
        <v>9.2657837613236858</v>
      </c>
      <c r="AU14" s="669">
        <v>0.45974328357080246</v>
      </c>
      <c r="AV14" s="430">
        <v>1.0809369757990632</v>
      </c>
      <c r="AW14" s="430">
        <v>5.1192170012020703</v>
      </c>
      <c r="AX14" s="670">
        <f t="shared" si="4"/>
        <v>6.6598972605719364</v>
      </c>
      <c r="AY14" s="671">
        <f>AX14+AT14</f>
        <v>15.925681021895622</v>
      </c>
      <c r="AZ14" s="672">
        <v>0.56016517989115611</v>
      </c>
      <c r="BA14" s="430">
        <v>1.8794547668668842</v>
      </c>
      <c r="BB14" s="430">
        <v>5.8212233743617716</v>
      </c>
      <c r="BC14" s="671">
        <f>SUM(AZ14:BB14)</f>
        <v>8.2608433211198111</v>
      </c>
      <c r="BD14" s="669">
        <v>0.64569170185693148</v>
      </c>
      <c r="BE14" s="430">
        <v>0.98841296541860413</v>
      </c>
      <c r="BF14" s="430">
        <v>4.7656754878349705</v>
      </c>
      <c r="BG14" s="670">
        <f t="shared" si="5"/>
        <v>6.3997801551105056</v>
      </c>
      <c r="BH14" s="671">
        <f>BG14+BC14</f>
        <v>14.660623476230317</v>
      </c>
      <c r="BI14" s="672">
        <v>0.61829513726121366</v>
      </c>
      <c r="BJ14" s="430">
        <v>2.2179939236769228</v>
      </c>
      <c r="BK14" s="430">
        <v>6.8691091196340661</v>
      </c>
      <c r="BL14" s="671">
        <f>SUM(BI14:BK14)</f>
        <v>9.7053981805722032</v>
      </c>
      <c r="BM14" s="669">
        <v>0.98062725743397128</v>
      </c>
      <c r="BN14" s="430">
        <v>1.7876714755899812</v>
      </c>
      <c r="BO14" s="430">
        <v>8.604799284340535</v>
      </c>
      <c r="BP14" s="670">
        <f t="shared" si="6"/>
        <v>11.373098017364487</v>
      </c>
      <c r="BQ14" s="671">
        <f>BP14+BL14</f>
        <v>21.07849619793669</v>
      </c>
      <c r="BR14" s="672">
        <v>0.59208146005549389</v>
      </c>
      <c r="BS14" s="430">
        <v>2.1282000792568043</v>
      </c>
      <c r="BT14" s="430">
        <v>6.5910108296487371</v>
      </c>
      <c r="BU14" s="671">
        <f>SUM(BR14:BT14)</f>
        <v>9.3112923689610358</v>
      </c>
      <c r="BV14" s="669">
        <v>0.98498048359151191</v>
      </c>
      <c r="BW14" s="430">
        <v>1.7940051146540452</v>
      </c>
      <c r="BX14" s="430">
        <v>8.6355333589373444</v>
      </c>
      <c r="BY14" s="670">
        <f t="shared" si="7"/>
        <v>11.414518957182901</v>
      </c>
      <c r="BZ14" s="671">
        <f>BY14+BU14</f>
        <v>20.725811326143937</v>
      </c>
      <c r="CA14" s="672">
        <v>0.49707760507939291</v>
      </c>
      <c r="CB14" s="430">
        <v>1.7780120185441215</v>
      </c>
      <c r="CC14" s="430">
        <v>5.5064639379416951</v>
      </c>
      <c r="CD14" s="671">
        <f>SUM(CA14:CC14)</f>
        <v>7.7815535615652092</v>
      </c>
      <c r="CE14" s="669">
        <v>0.92156734315249089</v>
      </c>
      <c r="CF14" s="430">
        <v>1.6854057911019598</v>
      </c>
      <c r="CG14" s="430">
        <v>8.1133133554742489</v>
      </c>
      <c r="CH14" s="670">
        <f t="shared" si="8"/>
        <v>10.7202864897287</v>
      </c>
      <c r="CI14" s="671">
        <f>CH14+CD14</f>
        <v>18.501840051293911</v>
      </c>
      <c r="CJ14" s="672">
        <v>0.47810398001641063</v>
      </c>
      <c r="CK14" s="430">
        <v>1.7025935293304901</v>
      </c>
      <c r="CL14" s="430">
        <v>5.2728764847845175</v>
      </c>
      <c r="CM14" s="671">
        <f>SUM(CJ14:CL14)</f>
        <v>7.4535739941314185</v>
      </c>
      <c r="CN14" s="669">
        <v>0.98599397309553805</v>
      </c>
      <c r="CO14" s="430">
        <v>1.8114752456443952</v>
      </c>
      <c r="CP14" s="430">
        <v>8.7207569682060662</v>
      </c>
      <c r="CQ14" s="670">
        <f t="shared" si="9"/>
        <v>11.518226186945999</v>
      </c>
      <c r="CR14" s="671">
        <f>CQ14+CM14</f>
        <v>18.971800181077416</v>
      </c>
      <c r="CS14" s="672">
        <v>0.45542063447340442</v>
      </c>
      <c r="CT14" s="430">
        <v>1.6133709795191451</v>
      </c>
      <c r="CU14" s="430">
        <v>4.9965375678007637</v>
      </c>
      <c r="CV14" s="671">
        <f>SUM(CS14:CU14)</f>
        <v>7.065329181793313</v>
      </c>
      <c r="CW14" s="669">
        <v>1.0461109732190659</v>
      </c>
      <c r="CX14" s="430">
        <v>1.9301019229879655</v>
      </c>
      <c r="CY14" s="430">
        <v>9.2923849485241732</v>
      </c>
      <c r="CZ14" s="670">
        <f t="shared" si="10"/>
        <v>12.268597844731204</v>
      </c>
      <c r="DA14" s="671">
        <f>CZ14+CV14</f>
        <v>19.333927026524517</v>
      </c>
      <c r="DB14" s="672">
        <v>0.41955301450496391</v>
      </c>
      <c r="DC14" s="430">
        <v>1.4768597781231079</v>
      </c>
      <c r="DD14" s="430">
        <v>4.5737475223400006</v>
      </c>
      <c r="DE14" s="671">
        <f>SUM(DB14:DD14)</f>
        <v>6.4701603149680729</v>
      </c>
      <c r="DF14" s="669">
        <v>1.0753496841991461</v>
      </c>
      <c r="DG14" s="430">
        <v>1.9915227781553178</v>
      </c>
      <c r="DH14" s="430">
        <v>9.5885822290810996</v>
      </c>
      <c r="DI14" s="670">
        <f t="shared" si="11"/>
        <v>12.655454691435564</v>
      </c>
      <c r="DJ14" s="671">
        <f>DI14+DE14</f>
        <v>19.125615006403635</v>
      </c>
      <c r="DK14" s="672">
        <v>0.39949651998187979</v>
      </c>
      <c r="DL14" s="430">
        <v>1.3962923088379899</v>
      </c>
      <c r="DM14" s="430">
        <v>4.3242124922560414</v>
      </c>
      <c r="DN14" s="671">
        <f>SUM(DK14:DM14)</f>
        <v>6.120001321075911</v>
      </c>
      <c r="DO14" s="669">
        <v>1.1442307041895892</v>
      </c>
      <c r="DP14" s="430">
        <v>2.1269705640329546</v>
      </c>
      <c r="DQ14" s="430">
        <v>10.241212609096914</v>
      </c>
      <c r="DR14" s="670">
        <f t="shared" si="12"/>
        <v>13.512413877319458</v>
      </c>
      <c r="DS14" s="671">
        <f>DR14+DN14</f>
        <v>19.632415198395371</v>
      </c>
      <c r="DT14" s="638"/>
      <c r="DU14" s="91"/>
      <c r="DV14" s="37"/>
      <c r="DX14" s="43">
        <f t="shared" si="13"/>
        <v>0</v>
      </c>
      <c r="EA14" s="62">
        <v>5</v>
      </c>
      <c r="EB14" s="63" t="s">
        <v>70</v>
      </c>
      <c r="EC14" s="64" t="s">
        <v>41</v>
      </c>
      <c r="ED14" s="79">
        <v>3</v>
      </c>
      <c r="EE14" s="673" t="s">
        <v>1870</v>
      </c>
      <c r="EF14" s="563" t="s">
        <v>1871</v>
      </c>
      <c r="EG14" s="674" t="s">
        <v>1872</v>
      </c>
      <c r="EH14" s="675" t="s">
        <v>1873</v>
      </c>
      <c r="EI14" s="676" t="s">
        <v>1874</v>
      </c>
      <c r="EJ14" s="563" t="s">
        <v>1875</v>
      </c>
      <c r="EK14" s="677" t="s">
        <v>1876</v>
      </c>
      <c r="EL14" s="585" t="s">
        <v>1877</v>
      </c>
      <c r="EM14" s="675" t="s">
        <v>1878</v>
      </c>
      <c r="EN14" s="529"/>
      <c r="EP14" s="61"/>
      <c r="EQ14" s="61"/>
      <c r="ER14" s="61"/>
      <c r="ES14" s="60"/>
      <c r="ET14" s="61"/>
      <c r="EU14" s="61"/>
      <c r="EV14" s="61"/>
      <c r="EW14" s="60"/>
      <c r="EX14" s="60"/>
      <c r="EY14" s="61"/>
      <c r="EZ14" s="61"/>
      <c r="FA14" s="61"/>
      <c r="FB14" s="60"/>
      <c r="FC14" s="61"/>
      <c r="FD14" s="61"/>
      <c r="FE14" s="61"/>
      <c r="FF14" s="60"/>
      <c r="FG14" s="60"/>
      <c r="FH14" s="61"/>
      <c r="FI14" s="61"/>
      <c r="FJ14" s="61"/>
      <c r="FK14" s="60"/>
      <c r="FL14" s="61"/>
      <c r="FM14" s="61"/>
      <c r="FN14" s="61"/>
      <c r="FO14" s="60"/>
      <c r="FP14" s="60"/>
      <c r="FQ14" s="61"/>
      <c r="FR14" s="61"/>
      <c r="FS14" s="61"/>
      <c r="FT14" s="60"/>
      <c r="FU14" s="61"/>
      <c r="FV14" s="61"/>
      <c r="FW14" s="61"/>
      <c r="FX14" s="60"/>
      <c r="FY14" s="60"/>
      <c r="FZ14" s="61"/>
      <c r="GA14" s="61"/>
      <c r="GB14" s="61"/>
      <c r="GC14" s="60"/>
      <c r="GD14" s="61"/>
      <c r="GE14" s="61"/>
      <c r="GF14" s="61"/>
      <c r="GG14" s="60"/>
      <c r="GH14" s="60"/>
      <c r="GI14" s="61"/>
      <c r="GJ14" s="61"/>
      <c r="GK14" s="61"/>
      <c r="GL14" s="60"/>
      <c r="GM14" s="61"/>
      <c r="GN14" s="61"/>
      <c r="GO14" s="61"/>
      <c r="GP14" s="60"/>
      <c r="GQ14" s="60"/>
      <c r="GR14" s="61"/>
      <c r="GS14" s="61"/>
      <c r="GT14" s="61"/>
      <c r="GU14" s="60"/>
      <c r="GV14" s="61"/>
      <c r="GW14" s="61"/>
      <c r="GX14" s="61"/>
      <c r="GY14" s="60"/>
      <c r="GZ14" s="60"/>
      <c r="HA14" s="61"/>
      <c r="HB14" s="61"/>
      <c r="HC14" s="61"/>
      <c r="HD14" s="60"/>
      <c r="HE14" s="61"/>
      <c r="HF14" s="61"/>
      <c r="HG14" s="61"/>
      <c r="HH14" s="60"/>
      <c r="HI14" s="60"/>
      <c r="HJ14" s="61"/>
      <c r="HK14" s="61"/>
      <c r="HL14" s="61"/>
      <c r="HM14" s="60"/>
      <c r="HN14" s="61"/>
      <c r="HO14" s="61"/>
      <c r="HP14" s="61"/>
      <c r="HQ14" s="60"/>
      <c r="HR14" s="60"/>
      <c r="HS14" s="61"/>
      <c r="HT14" s="61"/>
      <c r="HU14" s="61"/>
      <c r="HV14" s="60"/>
      <c r="HW14" s="61"/>
      <c r="HX14" s="61"/>
      <c r="HY14" s="61"/>
      <c r="HZ14" s="60"/>
      <c r="IA14" s="60"/>
      <c r="IB14" s="61"/>
      <c r="IC14" s="61"/>
      <c r="ID14" s="61"/>
      <c r="IE14" s="60"/>
      <c r="IF14" s="61"/>
      <c r="IG14" s="61"/>
      <c r="IH14" s="61"/>
      <c r="II14" s="60"/>
      <c r="IJ14" s="60"/>
      <c r="IK14" s="61"/>
      <c r="IL14" s="61"/>
      <c r="IM14" s="61"/>
      <c r="IN14" s="60"/>
      <c r="IO14" s="61"/>
      <c r="IP14" s="61"/>
      <c r="IQ14" s="61"/>
      <c r="IR14" s="60"/>
      <c r="IS14" s="60"/>
      <c r="IT14" s="61"/>
      <c r="IU14" s="61"/>
      <c r="IV14" s="61"/>
      <c r="IW14" s="60"/>
      <c r="IX14" s="61"/>
      <c r="IY14" s="61"/>
      <c r="IZ14" s="61"/>
      <c r="JA14" s="60"/>
      <c r="JB14" s="60"/>
    </row>
    <row r="15" spans="2:262" ht="14.25" customHeight="1" x14ac:dyDescent="0.25">
      <c r="B15" s="62">
        <v>6</v>
      </c>
      <c r="C15" s="63" t="s">
        <v>89</v>
      </c>
      <c r="D15" s="683"/>
      <c r="E15" s="64" t="s">
        <v>41</v>
      </c>
      <c r="F15" s="79">
        <v>3</v>
      </c>
      <c r="G15" s="667">
        <v>1.8259170231773158E-2</v>
      </c>
      <c r="H15" s="430">
        <v>5.5824642934833593E-2</v>
      </c>
      <c r="I15" s="430">
        <v>0.20730358766413429</v>
      </c>
      <c r="J15" s="668">
        <f>SUM(G15:I15)</f>
        <v>0.28138740083074104</v>
      </c>
      <c r="K15" s="669">
        <v>1.1883070302727713E-2</v>
      </c>
      <c r="L15" s="430">
        <v>2.5158371988325962E-2</v>
      </c>
      <c r="M15" s="430">
        <v>0.12716686143911399</v>
      </c>
      <c r="N15" s="670">
        <f>SUM(K15:M15)</f>
        <v>0.16420830373016765</v>
      </c>
      <c r="O15" s="671">
        <f>N15+J15</f>
        <v>0.44559570456090869</v>
      </c>
      <c r="P15" s="672">
        <v>2.0807337989954676E-2</v>
      </c>
      <c r="Q15" s="430">
        <v>6.4337615323393396E-2</v>
      </c>
      <c r="R15" s="430">
        <v>0.23710714869331453</v>
      </c>
      <c r="S15" s="671">
        <f>SUM(P15:R15)</f>
        <v>0.3222521020066626</v>
      </c>
      <c r="T15" s="669">
        <v>1.4436937927221085E-2</v>
      </c>
      <c r="U15" s="430">
        <v>3.1185080229740769E-2</v>
      </c>
      <c r="V15" s="430">
        <v>0.15458479159307109</v>
      </c>
      <c r="W15" s="670">
        <f>SUM(T15:V15)</f>
        <v>0.20020680975003294</v>
      </c>
      <c r="X15" s="671">
        <f>W15+S15</f>
        <v>0.52245891175669557</v>
      </c>
      <c r="Y15" s="672">
        <v>2.9424040272315911E-2</v>
      </c>
      <c r="Z15" s="430">
        <v>8.5642972628058811E-2</v>
      </c>
      <c r="AA15" s="430">
        <v>0.33670026477358128</v>
      </c>
      <c r="AB15" s="671">
        <f>SUM(Y15:AA15)</f>
        <v>0.45176727767395597</v>
      </c>
      <c r="AC15" s="669">
        <v>2.0613598513035999E-2</v>
      </c>
      <c r="AD15" s="430">
        <v>4.4423105005037669E-2</v>
      </c>
      <c r="AE15" s="430">
        <v>0.21979925786644131</v>
      </c>
      <c r="AF15" s="670">
        <f>SUM(AC15:AE15)</f>
        <v>0.28483596138451495</v>
      </c>
      <c r="AG15" s="671">
        <f>AF15+AB15</f>
        <v>0.73660323905847092</v>
      </c>
      <c r="AH15" s="672">
        <v>3.3508643174944376E-2</v>
      </c>
      <c r="AI15" s="430">
        <v>9.5329675590065541E-2</v>
      </c>
      <c r="AJ15" s="430">
        <v>0.36097674827207521</v>
      </c>
      <c r="AK15" s="671">
        <f>SUM(AH15:AJ15)</f>
        <v>0.48981506703708511</v>
      </c>
      <c r="AL15" s="669">
        <v>2.6814826290199958E-2</v>
      </c>
      <c r="AM15" s="430">
        <v>5.4229747367581731E-2</v>
      </c>
      <c r="AN15" s="430">
        <v>0.27524781210507693</v>
      </c>
      <c r="AO15" s="670">
        <f>SUM(AL15:AN15)</f>
        <v>0.3562923857628586</v>
      </c>
      <c r="AP15" s="671">
        <f>AO15+AK15</f>
        <v>0.8461074527999437</v>
      </c>
      <c r="AQ15" s="672">
        <v>2.5452702761726571E-2</v>
      </c>
      <c r="AR15" s="430">
        <v>8.7406893785245077E-2</v>
      </c>
      <c r="AS15" s="430">
        <v>0.27934461878240407</v>
      </c>
      <c r="AT15" s="671">
        <f>SUM(AQ15:AS15)</f>
        <v>0.39220421532937572</v>
      </c>
      <c r="AU15" s="669">
        <v>2.1320716010201881E-2</v>
      </c>
      <c r="AV15" s="430">
        <v>4.5603809546421362E-2</v>
      </c>
      <c r="AW15" s="430">
        <v>0.21597540131980725</v>
      </c>
      <c r="AX15" s="670">
        <f>SUM(AU15:AW15)</f>
        <v>0.28289992687643051</v>
      </c>
      <c r="AY15" s="671">
        <f>AX15+AT15</f>
        <v>0.67510414220580617</v>
      </c>
      <c r="AZ15" s="672">
        <v>2.7834309472092211E-2</v>
      </c>
      <c r="BA15" s="430">
        <v>0.1103210050379827</v>
      </c>
      <c r="BB15" s="430">
        <v>0.34171984730165533</v>
      </c>
      <c r="BC15" s="671">
        <f>SUM(AZ15:BB15)</f>
        <v>0.47987516181173023</v>
      </c>
      <c r="BD15" s="669">
        <v>2.9201553956278947E-2</v>
      </c>
      <c r="BE15" s="430">
        <v>5.7992812634522529E-2</v>
      </c>
      <c r="BF15" s="430">
        <v>0.27970796953314092</v>
      </c>
      <c r="BG15" s="670">
        <f>SUM(BD15:BF15)</f>
        <v>0.36690233612394241</v>
      </c>
      <c r="BH15" s="671">
        <f>BG15+BC15</f>
        <v>0.84677749793567259</v>
      </c>
      <c r="BI15" s="672">
        <v>2.5797750178272828E-2</v>
      </c>
      <c r="BJ15" s="430">
        <v>0.10900961851680234</v>
      </c>
      <c r="BK15" s="430">
        <v>0.33761697794478918</v>
      </c>
      <c r="BL15" s="671">
        <f>SUM(BI15:BK15)</f>
        <v>0.47242434663986432</v>
      </c>
      <c r="BM15" s="669">
        <v>2.7044724978367549E-2</v>
      </c>
      <c r="BN15" s="430">
        <v>5.9903813146345262E-2</v>
      </c>
      <c r="BO15" s="430">
        <v>0.28876454947639313</v>
      </c>
      <c r="BP15" s="670">
        <f>SUM(BM15:BO15)</f>
        <v>0.37571308760110594</v>
      </c>
      <c r="BQ15" s="671">
        <f>BP15+BL15</f>
        <v>0.84813743424097021</v>
      </c>
      <c r="BR15" s="672">
        <v>2.5285140909456078E-2</v>
      </c>
      <c r="BS15" s="430">
        <v>0.10684356370753632</v>
      </c>
      <c r="BT15" s="430">
        <v>0.33090842425276379</v>
      </c>
      <c r="BU15" s="671">
        <f>SUM(BR15:BT15)</f>
        <v>0.46303712886975618</v>
      </c>
      <c r="BV15" s="669">
        <v>2.7720439323389669E-2</v>
      </c>
      <c r="BW15" s="430">
        <v>6.1400514107323313E-2</v>
      </c>
      <c r="BX15" s="430">
        <v>0.29597935194050107</v>
      </c>
      <c r="BY15" s="670">
        <f>SUM(BV15:BX15)</f>
        <v>0.38510030537121404</v>
      </c>
      <c r="BZ15" s="671">
        <f>BY15+BU15</f>
        <v>0.84813743424097021</v>
      </c>
      <c r="CA15" s="672">
        <v>2.3969676214511747E-2</v>
      </c>
      <c r="CB15" s="430">
        <v>0.10128500516745963</v>
      </c>
      <c r="CC15" s="430">
        <v>0.31369284491615118</v>
      </c>
      <c r="CD15" s="671">
        <f>SUM(CA15:CC15)</f>
        <v>0.43894752629812256</v>
      </c>
      <c r="CE15" s="669">
        <v>2.9454466425154358E-2</v>
      </c>
      <c r="CF15" s="430">
        <v>6.5241367936596781E-2</v>
      </c>
      <c r="CG15" s="430">
        <v>0.31449407358109654</v>
      </c>
      <c r="CH15" s="670">
        <f>SUM(CE15:CG15)</f>
        <v>0.40918990794284771</v>
      </c>
      <c r="CI15" s="671">
        <f>CH15+CD15</f>
        <v>0.84813743424097021</v>
      </c>
      <c r="CJ15" s="672">
        <v>2.2673038257327156E-2</v>
      </c>
      <c r="CK15" s="430">
        <v>9.5805999901870942E-2</v>
      </c>
      <c r="CL15" s="430">
        <v>0.29672365242579751</v>
      </c>
      <c r="CM15" s="671">
        <f>SUM(CJ15:CL15)</f>
        <v>0.41520269058499559</v>
      </c>
      <c r="CN15" s="669">
        <v>3.116367638538824E-2</v>
      </c>
      <c r="CO15" s="430">
        <v>6.9027252029247768E-2</v>
      </c>
      <c r="CP15" s="430">
        <v>0.33274381524133856</v>
      </c>
      <c r="CQ15" s="670">
        <f>SUM(CN15:CP15)</f>
        <v>0.43293474365597456</v>
      </c>
      <c r="CR15" s="671">
        <f>CQ15+CM15</f>
        <v>0.84813743424097021</v>
      </c>
      <c r="CS15" s="672">
        <v>2.1389803628444129E-2</v>
      </c>
      <c r="CT15" s="430">
        <v>9.0383631036546327E-2</v>
      </c>
      <c r="CU15" s="430">
        <v>0.2799298702392225</v>
      </c>
      <c r="CV15" s="671">
        <f>SUM(CS15:CU15)</f>
        <v>0.39170330490421296</v>
      </c>
      <c r="CW15" s="669">
        <v>3.2855218266335716E-2</v>
      </c>
      <c r="CX15" s="430">
        <v>7.2774001491353463E-2</v>
      </c>
      <c r="CY15" s="430">
        <v>0.35080490957906812</v>
      </c>
      <c r="CZ15" s="670">
        <f>SUM(CW15:CY15)</f>
        <v>0.45643412933675731</v>
      </c>
      <c r="DA15" s="671">
        <f>CZ15+CV15</f>
        <v>0.84813743424097021</v>
      </c>
      <c r="DB15" s="672">
        <v>2.0126016440067906E-2</v>
      </c>
      <c r="DC15" s="430">
        <v>8.5043438254644707E-2</v>
      </c>
      <c r="DD15" s="430">
        <v>0.26339059807957993</v>
      </c>
      <c r="DE15" s="671">
        <f>SUM(DB15:DD15)</f>
        <v>0.36856005277429255</v>
      </c>
      <c r="DF15" s="669">
        <v>3.4521124804101133E-2</v>
      </c>
      <c r="DG15" s="430">
        <v>7.6463968907823657E-2</v>
      </c>
      <c r="DH15" s="430">
        <v>0.36859228775475272</v>
      </c>
      <c r="DI15" s="670">
        <f>SUM(DF15:DH15)</f>
        <v>0.4795773814666775</v>
      </c>
      <c r="DJ15" s="671">
        <f>DI15+DE15</f>
        <v>0.84813743424096999</v>
      </c>
      <c r="DK15" s="672">
        <v>1.8881607211258034E-2</v>
      </c>
      <c r="DL15" s="430">
        <v>7.9785127961152488E-2</v>
      </c>
      <c r="DM15" s="430">
        <v>0.24710492664489658</v>
      </c>
      <c r="DN15" s="671">
        <f>SUM(DK15:DM15)</f>
        <v>0.34577166181730712</v>
      </c>
      <c r="DO15" s="669">
        <v>3.6161487587485247E-2</v>
      </c>
      <c r="DP15" s="430">
        <v>8.0097357146996367E-2</v>
      </c>
      <c r="DQ15" s="430">
        <v>0.38610692768918137</v>
      </c>
      <c r="DR15" s="670">
        <f>SUM(DO15:DQ15)</f>
        <v>0.50236577242366298</v>
      </c>
      <c r="DS15" s="671">
        <f>DR15+DN15</f>
        <v>0.8481374342409701</v>
      </c>
      <c r="DT15" s="638"/>
      <c r="DU15" s="91"/>
      <c r="DV15" s="37"/>
      <c r="DX15" s="43">
        <f t="shared" si="13"/>
        <v>0</v>
      </c>
      <c r="EA15" s="62">
        <v>6</v>
      </c>
      <c r="EB15" s="63" t="s">
        <v>89</v>
      </c>
      <c r="EC15" s="64" t="s">
        <v>41</v>
      </c>
      <c r="ED15" s="79">
        <v>3</v>
      </c>
      <c r="EE15" s="673" t="s">
        <v>1879</v>
      </c>
      <c r="EF15" s="563" t="s">
        <v>1880</v>
      </c>
      <c r="EG15" s="674" t="s">
        <v>1881</v>
      </c>
      <c r="EH15" s="675" t="s">
        <v>1882</v>
      </c>
      <c r="EI15" s="676" t="s">
        <v>1883</v>
      </c>
      <c r="EJ15" s="563" t="s">
        <v>1884</v>
      </c>
      <c r="EK15" s="677" t="s">
        <v>1885</v>
      </c>
      <c r="EL15" s="585" t="s">
        <v>1886</v>
      </c>
      <c r="EM15" s="675" t="s">
        <v>1887</v>
      </c>
      <c r="EN15" s="529"/>
      <c r="EP15" s="61"/>
      <c r="EQ15" s="61"/>
      <c r="ER15" s="61"/>
      <c r="ES15" s="60"/>
      <c r="ET15" s="61"/>
      <c r="EU15" s="61"/>
      <c r="EV15" s="61"/>
      <c r="EW15" s="60"/>
      <c r="EX15" s="60"/>
      <c r="EY15" s="61"/>
      <c r="EZ15" s="61"/>
      <c r="FA15" s="61"/>
      <c r="FB15" s="60"/>
      <c r="FC15" s="61"/>
      <c r="FD15" s="61"/>
      <c r="FE15" s="61"/>
      <c r="FF15" s="60"/>
      <c r="FG15" s="60"/>
      <c r="FH15" s="61"/>
      <c r="FI15" s="61"/>
      <c r="FJ15" s="61"/>
      <c r="FK15" s="60"/>
      <c r="FL15" s="61"/>
      <c r="FM15" s="61"/>
      <c r="FN15" s="61"/>
      <c r="FO15" s="60"/>
      <c r="FP15" s="60"/>
      <c r="FQ15" s="61"/>
      <c r="FR15" s="61"/>
      <c r="FS15" s="61"/>
      <c r="FT15" s="60"/>
      <c r="FU15" s="61"/>
      <c r="FV15" s="61"/>
      <c r="FW15" s="61"/>
      <c r="FX15" s="60"/>
      <c r="FY15" s="60"/>
      <c r="FZ15" s="61"/>
      <c r="GA15" s="61"/>
      <c r="GB15" s="61"/>
      <c r="GC15" s="60"/>
      <c r="GD15" s="61"/>
      <c r="GE15" s="61"/>
      <c r="GF15" s="61"/>
      <c r="GG15" s="60"/>
      <c r="GH15" s="60"/>
      <c r="GI15" s="61"/>
      <c r="GJ15" s="61"/>
      <c r="GK15" s="61"/>
      <c r="GL15" s="60"/>
      <c r="GM15" s="61"/>
      <c r="GN15" s="61"/>
      <c r="GO15" s="61"/>
      <c r="GP15" s="60"/>
      <c r="GQ15" s="60"/>
      <c r="GR15" s="61"/>
      <c r="GS15" s="61"/>
      <c r="GT15" s="61"/>
      <c r="GU15" s="60"/>
      <c r="GV15" s="61"/>
      <c r="GW15" s="61"/>
      <c r="GX15" s="61"/>
      <c r="GY15" s="60"/>
      <c r="GZ15" s="60"/>
      <c r="HA15" s="61"/>
      <c r="HB15" s="61"/>
      <c r="HC15" s="61"/>
      <c r="HD15" s="60"/>
      <c r="HE15" s="61"/>
      <c r="HF15" s="61"/>
      <c r="HG15" s="61"/>
      <c r="HH15" s="60"/>
      <c r="HI15" s="60"/>
      <c r="HJ15" s="61"/>
      <c r="HK15" s="61"/>
      <c r="HL15" s="61"/>
      <c r="HM15" s="60"/>
      <c r="HN15" s="61"/>
      <c r="HO15" s="61"/>
      <c r="HP15" s="61"/>
      <c r="HQ15" s="60"/>
      <c r="HR15" s="60"/>
      <c r="HS15" s="61"/>
      <c r="HT15" s="61"/>
      <c r="HU15" s="61"/>
      <c r="HV15" s="60"/>
      <c r="HW15" s="61"/>
      <c r="HX15" s="61"/>
      <c r="HY15" s="61"/>
      <c r="HZ15" s="60"/>
      <c r="IA15" s="60"/>
      <c r="IB15" s="61"/>
      <c r="IC15" s="61"/>
      <c r="ID15" s="61"/>
      <c r="IE15" s="60"/>
      <c r="IF15" s="61"/>
      <c r="IG15" s="61"/>
      <c r="IH15" s="61"/>
      <c r="II15" s="60"/>
      <c r="IJ15" s="60"/>
      <c r="IK15" s="61"/>
      <c r="IL15" s="61"/>
      <c r="IM15" s="61"/>
      <c r="IN15" s="60"/>
      <c r="IO15" s="61"/>
      <c r="IP15" s="61"/>
      <c r="IQ15" s="61"/>
      <c r="IR15" s="60"/>
      <c r="IS15" s="60"/>
      <c r="IT15" s="61"/>
      <c r="IU15" s="61"/>
      <c r="IV15" s="61"/>
      <c r="IW15" s="60"/>
      <c r="IX15" s="61"/>
      <c r="IY15" s="61"/>
      <c r="IZ15" s="61"/>
      <c r="JA15" s="60"/>
      <c r="JB15" s="60"/>
    </row>
    <row r="16" spans="2:262" ht="14.25" customHeight="1" x14ac:dyDescent="0.25">
      <c r="B16" s="62">
        <v>7</v>
      </c>
      <c r="C16" s="63" t="s">
        <v>1888</v>
      </c>
      <c r="D16" s="683"/>
      <c r="E16" s="64" t="s">
        <v>41</v>
      </c>
      <c r="F16" s="79">
        <v>3</v>
      </c>
      <c r="G16" s="667">
        <v>6.1019803308285388E-2</v>
      </c>
      <c r="H16" s="430">
        <v>0.18655879146749213</v>
      </c>
      <c r="I16" s="430">
        <v>0.90061657670851603</v>
      </c>
      <c r="J16" s="668">
        <f>SUM(G16:I16)</f>
        <v>1.1481951714842935</v>
      </c>
      <c r="K16" s="669">
        <v>3.9711695732438393E-2</v>
      </c>
      <c r="L16" s="430">
        <v>8.4076050050344853E-2</v>
      </c>
      <c r="M16" s="430">
        <v>0.55246792740324435</v>
      </c>
      <c r="N16" s="670">
        <f t="shared" si="0"/>
        <v>0.67625567318602764</v>
      </c>
      <c r="O16" s="671">
        <f>N16+J16</f>
        <v>1.8244508446703211</v>
      </c>
      <c r="P16" s="672">
        <v>0.15107511692908646</v>
      </c>
      <c r="Q16" s="430">
        <v>0.46713389106346775</v>
      </c>
      <c r="R16" s="430">
        <v>2.2380223409700886</v>
      </c>
      <c r="S16" s="671">
        <f>SUM(P16:R16)</f>
        <v>2.856231348962643</v>
      </c>
      <c r="T16" s="669">
        <v>0.1048217742464633</v>
      </c>
      <c r="U16" s="430">
        <v>0.22642442990187098</v>
      </c>
      <c r="V16" s="430">
        <v>1.4591049618962963</v>
      </c>
      <c r="W16" s="670">
        <f t="shared" si="1"/>
        <v>1.7903511660446307</v>
      </c>
      <c r="X16" s="671">
        <f>W16+S16</f>
        <v>4.6465825150072737</v>
      </c>
      <c r="Y16" s="672">
        <v>0.43623385464134562</v>
      </c>
      <c r="Z16" s="430">
        <v>1.2697224353527161</v>
      </c>
      <c r="AA16" s="430">
        <v>4.9918384083757381</v>
      </c>
      <c r="AB16" s="671">
        <f>SUM(Y16:AA16)</f>
        <v>6.6977946983697993</v>
      </c>
      <c r="AC16" s="669">
        <v>0.30561233107852304</v>
      </c>
      <c r="AD16" s="430">
        <v>0.65860643718999257</v>
      </c>
      <c r="AE16" s="430">
        <v>3.2586917574538097</v>
      </c>
      <c r="AF16" s="670">
        <f t="shared" si="2"/>
        <v>4.2229105257223249</v>
      </c>
      <c r="AG16" s="671">
        <f>AF16+AB16</f>
        <v>10.920705224092124</v>
      </c>
      <c r="AH16" s="672">
        <v>8.4730359863741875E-2</v>
      </c>
      <c r="AI16" s="430">
        <v>0.23424376700405078</v>
      </c>
      <c r="AJ16" s="430">
        <v>0.88699088497617484</v>
      </c>
      <c r="AK16" s="671">
        <f>SUM(AH16:AJ16)</f>
        <v>1.2059650118439675</v>
      </c>
      <c r="AL16" s="669">
        <v>6.9750765468514997E-2</v>
      </c>
      <c r="AM16" s="430">
        <v>0.13325315782763614</v>
      </c>
      <c r="AN16" s="430">
        <v>0.67633802347519423</v>
      </c>
      <c r="AO16" s="670">
        <f t="shared" si="3"/>
        <v>0.87934194677134536</v>
      </c>
      <c r="AP16" s="671">
        <f>AO16+AK16</f>
        <v>2.085306958615313</v>
      </c>
      <c r="AQ16" s="672">
        <v>0.20459884930195663</v>
      </c>
      <c r="AR16" s="430">
        <v>0.72123121786569522</v>
      </c>
      <c r="AS16" s="430">
        <v>2.3049904977022715</v>
      </c>
      <c r="AT16" s="671">
        <f>SUM(AQ16:AS16)</f>
        <v>3.2308205648699233</v>
      </c>
      <c r="AU16" s="669">
        <v>0.16782891295143723</v>
      </c>
      <c r="AV16" s="430">
        <v>0.37629630426282129</v>
      </c>
      <c r="AW16" s="430">
        <v>1.7821043052465919</v>
      </c>
      <c r="AX16" s="670">
        <f t="shared" si="4"/>
        <v>2.3262295224608502</v>
      </c>
      <c r="AY16" s="671">
        <f>AX16+AT16</f>
        <v>5.557050087330774</v>
      </c>
      <c r="AZ16" s="672">
        <v>0.19936856394991923</v>
      </c>
      <c r="BA16" s="430">
        <v>0.94251097483108703</v>
      </c>
      <c r="BB16" s="430">
        <v>2.5276640584377077</v>
      </c>
      <c r="BC16" s="671">
        <f>SUM(AZ16:BB16)</f>
        <v>3.669543597218714</v>
      </c>
      <c r="BD16" s="669">
        <v>0.20384969316106485</v>
      </c>
      <c r="BE16" s="430">
        <v>0.42896644517868687</v>
      </c>
      <c r="BF16" s="430">
        <v>2.0689690312994728</v>
      </c>
      <c r="BG16" s="670">
        <f t="shared" si="5"/>
        <v>2.7017851696392245</v>
      </c>
      <c r="BH16" s="671">
        <f>BG16+BC16</f>
        <v>6.371328766857939</v>
      </c>
      <c r="BI16" s="672">
        <v>0.22279900380659978</v>
      </c>
      <c r="BJ16" s="430">
        <v>0.82424189873852516</v>
      </c>
      <c r="BK16" s="430">
        <v>2.5527844490592639</v>
      </c>
      <c r="BL16" s="671">
        <f>SUM(BI16:BK16)</f>
        <v>3.5998253516043888</v>
      </c>
      <c r="BM16" s="669">
        <v>0.25579667986857418</v>
      </c>
      <c r="BN16" s="430">
        <v>0.45294381689640467</v>
      </c>
      <c r="BO16" s="430">
        <v>2.1834021968631219</v>
      </c>
      <c r="BP16" s="670">
        <f t="shared" si="6"/>
        <v>2.8921426936281005</v>
      </c>
      <c r="BQ16" s="671">
        <f>BP16+BL16</f>
        <v>6.4919680452324897</v>
      </c>
      <c r="BR16" s="672">
        <v>0.35100130657992684</v>
      </c>
      <c r="BS16" s="430">
        <v>1.3014410312394487</v>
      </c>
      <c r="BT16" s="430">
        <v>4.0307322777456269</v>
      </c>
      <c r="BU16" s="671">
        <f>SUM(BR16:BT16)</f>
        <v>5.6831746155650027</v>
      </c>
      <c r="BV16" s="669">
        <v>0.42239103054124005</v>
      </c>
      <c r="BW16" s="430">
        <v>0.74790792842892317</v>
      </c>
      <c r="BX16" s="430">
        <v>3.6052679230116218</v>
      </c>
      <c r="BY16" s="670">
        <f t="shared" si="7"/>
        <v>4.7755668819817849</v>
      </c>
      <c r="BZ16" s="671">
        <f>BY16+BU16</f>
        <v>10.458741497546788</v>
      </c>
      <c r="CA16" s="672">
        <v>0.33601859586646438</v>
      </c>
      <c r="CB16" s="430">
        <v>1.243608802755434</v>
      </c>
      <c r="CC16" s="430">
        <v>3.8516183383130618</v>
      </c>
      <c r="CD16" s="671">
        <f>SUM(CA16:CC16)</f>
        <v>5.4312457369349598</v>
      </c>
      <c r="CE16" s="669">
        <v>0.44906034064454414</v>
      </c>
      <c r="CF16" s="430">
        <v>0.80105381182153967</v>
      </c>
      <c r="CG16" s="430">
        <v>3.8614560731198941</v>
      </c>
      <c r="CH16" s="670">
        <f t="shared" si="8"/>
        <v>5.1115702255859778</v>
      </c>
      <c r="CI16" s="671">
        <f>CH16+CD16</f>
        <v>10.542815962520937</v>
      </c>
      <c r="CJ16" s="672">
        <v>0.32128007218272275</v>
      </c>
      <c r="CK16" s="430">
        <v>1.1865478803222578</v>
      </c>
      <c r="CL16" s="430">
        <v>3.6748932341181368</v>
      </c>
      <c r="CM16" s="671">
        <f>SUM(CJ16:CL16)</f>
        <v>5.1827211866231178</v>
      </c>
      <c r="CN16" s="669">
        <v>0.47606598076736317</v>
      </c>
      <c r="CO16" s="430">
        <v>0.85489572327061281</v>
      </c>
      <c r="CP16" s="430">
        <v>4.1209994057714656</v>
      </c>
      <c r="CQ16" s="670">
        <f t="shared" si="9"/>
        <v>5.4519611098094414</v>
      </c>
      <c r="CR16" s="671">
        <f>CQ16+CM16</f>
        <v>10.634682296432558</v>
      </c>
      <c r="CS16" s="672">
        <v>0.30656148423669072</v>
      </c>
      <c r="CT16" s="430">
        <v>1.1294252737241848</v>
      </c>
      <c r="CU16" s="430">
        <v>3.497977086035315</v>
      </c>
      <c r="CV16" s="671">
        <f>SUM(CS16:CU16)</f>
        <v>4.9339638439961906</v>
      </c>
      <c r="CW16" s="669">
        <v>0.50332725644026111</v>
      </c>
      <c r="CX16" s="430">
        <v>0.90937701452978481</v>
      </c>
      <c r="CY16" s="430">
        <v>4.3836248497797294</v>
      </c>
      <c r="CZ16" s="670">
        <f t="shared" si="10"/>
        <v>5.7963291207497756</v>
      </c>
      <c r="DA16" s="671">
        <f>CZ16+CV16</f>
        <v>10.730292964745967</v>
      </c>
      <c r="DB16" s="672">
        <v>0.29209075224950515</v>
      </c>
      <c r="DC16" s="430">
        <v>1.073075315958135</v>
      </c>
      <c r="DD16" s="430">
        <v>3.3234539319582472</v>
      </c>
      <c r="DE16" s="671">
        <f>SUM(DB16:DD16)</f>
        <v>4.6886200001658871</v>
      </c>
      <c r="DF16" s="669">
        <v>0.53106363794449041</v>
      </c>
      <c r="DG16" s="430">
        <v>0.96481985299664896</v>
      </c>
      <c r="DH16" s="430">
        <v>4.6508854035021461</v>
      </c>
      <c r="DI16" s="670">
        <f t="shared" si="11"/>
        <v>6.1467688944432854</v>
      </c>
      <c r="DJ16" s="671">
        <f>DI16+DE16</f>
        <v>10.835388894609173</v>
      </c>
      <c r="DK16" s="672">
        <v>0.27783347618478987</v>
      </c>
      <c r="DL16" s="430">
        <v>1.0173734517555142</v>
      </c>
      <c r="DM16" s="430">
        <v>3.1509380080071767</v>
      </c>
      <c r="DN16" s="671">
        <f>SUM(DK16:DM16)</f>
        <v>4.4461449359474807</v>
      </c>
      <c r="DO16" s="669">
        <v>0.55934191194253668</v>
      </c>
      <c r="DP16" s="430">
        <v>1.0213548163614024</v>
      </c>
      <c r="DQ16" s="430">
        <v>4.9234105128103742</v>
      </c>
      <c r="DR16" s="670">
        <f t="shared" si="12"/>
        <v>6.5041072411143137</v>
      </c>
      <c r="DS16" s="671">
        <f>DR16+DN16</f>
        <v>10.950252177061795</v>
      </c>
      <c r="DT16" s="638"/>
      <c r="DU16" s="91"/>
      <c r="DV16" s="37"/>
      <c r="DX16" s="43">
        <f t="shared" si="13"/>
        <v>0</v>
      </c>
      <c r="EA16" s="62">
        <v>7</v>
      </c>
      <c r="EB16" s="63" t="s">
        <v>1888</v>
      </c>
      <c r="EC16" s="64" t="s">
        <v>41</v>
      </c>
      <c r="ED16" s="79">
        <v>3</v>
      </c>
      <c r="EE16" s="673" t="s">
        <v>1889</v>
      </c>
      <c r="EF16" s="563" t="s">
        <v>1890</v>
      </c>
      <c r="EG16" s="677" t="s">
        <v>1891</v>
      </c>
      <c r="EH16" s="675" t="s">
        <v>1892</v>
      </c>
      <c r="EI16" s="676" t="s">
        <v>1893</v>
      </c>
      <c r="EJ16" s="563" t="s">
        <v>1894</v>
      </c>
      <c r="EK16" s="677" t="s">
        <v>1895</v>
      </c>
      <c r="EL16" s="585" t="s">
        <v>1896</v>
      </c>
      <c r="EM16" s="675" t="s">
        <v>1897</v>
      </c>
      <c r="EN16" s="529"/>
      <c r="EP16" s="61"/>
      <c r="EQ16" s="61"/>
      <c r="ER16" s="61"/>
      <c r="ES16" s="60"/>
      <c r="ET16" s="61"/>
      <c r="EU16" s="61"/>
      <c r="EV16" s="61"/>
      <c r="EW16" s="60"/>
      <c r="EX16" s="60"/>
      <c r="EY16" s="61"/>
      <c r="EZ16" s="61"/>
      <c r="FA16" s="61"/>
      <c r="FB16" s="60"/>
      <c r="FC16" s="61"/>
      <c r="FD16" s="61"/>
      <c r="FE16" s="61"/>
      <c r="FF16" s="60"/>
      <c r="FG16" s="60"/>
      <c r="FH16" s="61"/>
      <c r="FI16" s="61"/>
      <c r="FJ16" s="61"/>
      <c r="FK16" s="60"/>
      <c r="FL16" s="61"/>
      <c r="FM16" s="61"/>
      <c r="FN16" s="61"/>
      <c r="FO16" s="60"/>
      <c r="FP16" s="60"/>
      <c r="FQ16" s="61"/>
      <c r="FR16" s="61"/>
      <c r="FS16" s="61"/>
      <c r="FT16" s="60"/>
      <c r="FU16" s="61"/>
      <c r="FV16" s="61"/>
      <c r="FW16" s="61"/>
      <c r="FX16" s="60"/>
      <c r="FY16" s="60"/>
      <c r="FZ16" s="61"/>
      <c r="GA16" s="61"/>
      <c r="GB16" s="61"/>
      <c r="GC16" s="60"/>
      <c r="GD16" s="61"/>
      <c r="GE16" s="61"/>
      <c r="GF16" s="61"/>
      <c r="GG16" s="60"/>
      <c r="GH16" s="60"/>
      <c r="GI16" s="61"/>
      <c r="GJ16" s="61"/>
      <c r="GK16" s="61"/>
      <c r="GL16" s="60"/>
      <c r="GM16" s="61"/>
      <c r="GN16" s="61"/>
      <c r="GO16" s="61"/>
      <c r="GP16" s="60"/>
      <c r="GQ16" s="60"/>
      <c r="GR16" s="61"/>
      <c r="GS16" s="61"/>
      <c r="GT16" s="61"/>
      <c r="GU16" s="60"/>
      <c r="GV16" s="61"/>
      <c r="GW16" s="61"/>
      <c r="GX16" s="61"/>
      <c r="GY16" s="60"/>
      <c r="GZ16" s="60"/>
      <c r="HA16" s="61"/>
      <c r="HB16" s="61"/>
      <c r="HC16" s="61"/>
      <c r="HD16" s="60"/>
      <c r="HE16" s="61"/>
      <c r="HF16" s="61"/>
      <c r="HG16" s="61"/>
      <c r="HH16" s="60"/>
      <c r="HI16" s="60"/>
      <c r="HJ16" s="61"/>
      <c r="HK16" s="61"/>
      <c r="HL16" s="61"/>
      <c r="HM16" s="60"/>
      <c r="HN16" s="61"/>
      <c r="HO16" s="61"/>
      <c r="HP16" s="61"/>
      <c r="HQ16" s="60"/>
      <c r="HR16" s="60"/>
      <c r="HS16" s="61"/>
      <c r="HT16" s="61"/>
      <c r="HU16" s="61"/>
      <c r="HV16" s="60"/>
      <c r="HW16" s="61"/>
      <c r="HX16" s="61"/>
      <c r="HY16" s="61"/>
      <c r="HZ16" s="60"/>
      <c r="IA16" s="60"/>
      <c r="IB16" s="61"/>
      <c r="IC16" s="61"/>
      <c r="ID16" s="61"/>
      <c r="IE16" s="60"/>
      <c r="IF16" s="61"/>
      <c r="IG16" s="61"/>
      <c r="IH16" s="61"/>
      <c r="II16" s="60"/>
      <c r="IJ16" s="60"/>
      <c r="IK16" s="61"/>
      <c r="IL16" s="61"/>
      <c r="IM16" s="61"/>
      <c r="IN16" s="60"/>
      <c r="IO16" s="61"/>
      <c r="IP16" s="61"/>
      <c r="IQ16" s="61"/>
      <c r="IR16" s="60"/>
      <c r="IS16" s="60"/>
      <c r="IT16" s="61"/>
      <c r="IU16" s="61"/>
      <c r="IV16" s="61"/>
      <c r="IW16" s="60"/>
      <c r="IX16" s="61"/>
      <c r="IY16" s="61"/>
      <c r="IZ16" s="61"/>
      <c r="JA16" s="60"/>
      <c r="JB16" s="60"/>
    </row>
    <row r="17" spans="2:263" s="688" customFormat="1" ht="14.25" customHeight="1" thickBot="1" x14ac:dyDescent="0.3">
      <c r="B17" s="95">
        <v>8</v>
      </c>
      <c r="C17" s="96" t="s">
        <v>920</v>
      </c>
      <c r="D17" s="177"/>
      <c r="E17" s="97" t="s">
        <v>41</v>
      </c>
      <c r="F17" s="444">
        <v>3</v>
      </c>
      <c r="G17" s="684">
        <f>SUM(G10:G16)</f>
        <v>2.8839230443868074</v>
      </c>
      <c r="H17" s="684">
        <f>SUM(H10:H16)</f>
        <v>8.8171571961294699</v>
      </c>
      <c r="I17" s="685">
        <f>SUM(I10:I16)</f>
        <v>42.565015927768165</v>
      </c>
      <c r="J17" s="686">
        <f>SUM(G17:I17)</f>
        <v>54.266096168284442</v>
      </c>
      <c r="K17" s="684">
        <f>SUM(K10:K16)</f>
        <v>2.6205734757137242</v>
      </c>
      <c r="L17" s="684">
        <f>SUM(L10:L16)</f>
        <v>4.0741912243614582</v>
      </c>
      <c r="M17" s="685">
        <f>SUM(M10:M16)</f>
        <v>34.069673612149806</v>
      </c>
      <c r="N17" s="687">
        <f t="shared" si="0"/>
        <v>40.764438312224989</v>
      </c>
      <c r="O17" s="686">
        <f>N17+J17</f>
        <v>95.030534480509431</v>
      </c>
      <c r="P17" s="684">
        <f>SUM(P10:P16)</f>
        <v>2.8645497671997306</v>
      </c>
      <c r="Q17" s="684">
        <f>SUM(Q10:Q16)</f>
        <v>8.857370466408895</v>
      </c>
      <c r="R17" s="685">
        <f>SUM(R10:R16)</f>
        <v>42.435356040948186</v>
      </c>
      <c r="S17" s="686">
        <f>SUM(P17:R17)</f>
        <v>54.157276274556807</v>
      </c>
      <c r="T17" s="684">
        <f>SUM(T10:T16)</f>
        <v>2.8022975054654111</v>
      </c>
      <c r="U17" s="684">
        <f>SUM(U10:U16)</f>
        <v>4.4032671868615223</v>
      </c>
      <c r="V17" s="685">
        <f>SUM(V10:V16)</f>
        <v>36.385415050853204</v>
      </c>
      <c r="W17" s="687">
        <f t="shared" si="1"/>
        <v>43.590979743180135</v>
      </c>
      <c r="X17" s="686">
        <f>W17+S17</f>
        <v>97.748256017736935</v>
      </c>
      <c r="Y17" s="684">
        <f>SUM(Y10:Y16)</f>
        <v>3.3917125392782577</v>
      </c>
      <c r="Z17" s="684">
        <f>SUM(Z10:Z16)</f>
        <v>9.6678211243144805</v>
      </c>
      <c r="AA17" s="685">
        <f>SUM(AA10:AA16)</f>
        <v>45.233276039060428</v>
      </c>
      <c r="AB17" s="686">
        <f>SUM(Y17:AA17)</f>
        <v>58.292809702653166</v>
      </c>
      <c r="AC17" s="684">
        <f>SUM(AC10:AC16)</f>
        <v>3.1263509858494896</v>
      </c>
      <c r="AD17" s="684">
        <f>SUM(AD10:AD16)</f>
        <v>6.7321522768051487</v>
      </c>
      <c r="AE17" s="685">
        <f>SUM(AE10:AE16)</f>
        <v>36.37156874489466</v>
      </c>
      <c r="AF17" s="687">
        <f t="shared" si="2"/>
        <v>46.230072007549296</v>
      </c>
      <c r="AG17" s="686">
        <f>AF17+AB17</f>
        <v>104.52288171020245</v>
      </c>
      <c r="AH17" s="684">
        <f>SUM(AH10:AH16)</f>
        <v>3.0866591166514157</v>
      </c>
      <c r="AI17" s="684">
        <f>SUM(AI10:AI16)</f>
        <v>7.6422136060214587</v>
      </c>
      <c r="AJ17" s="685">
        <f>SUM(AJ10:AJ16)</f>
        <v>34.645268625370036</v>
      </c>
      <c r="AK17" s="686">
        <f>SUM(AH17:AJ17)</f>
        <v>45.374141348042912</v>
      </c>
      <c r="AL17" s="684">
        <f>SUM(AL10:AL16)</f>
        <v>3.1582700401175039</v>
      </c>
      <c r="AM17" s="684">
        <f>SUM(AM10:AM16)</f>
        <v>5.7623879096085018</v>
      </c>
      <c r="AN17" s="685">
        <f>SUM(AN10:AN16)</f>
        <v>31.483921357977383</v>
      </c>
      <c r="AO17" s="687">
        <f t="shared" si="3"/>
        <v>40.404579307703386</v>
      </c>
      <c r="AP17" s="686">
        <f>AO17+AK17</f>
        <v>85.778720655746298</v>
      </c>
      <c r="AQ17" s="684">
        <f>SUM(AQ10:AQ16)</f>
        <v>2.8843969910819087</v>
      </c>
      <c r="AR17" s="684">
        <f>SUM(AR10:AR16)</f>
        <v>9.2913477386886409</v>
      </c>
      <c r="AS17" s="685">
        <f>SUM(AS10:AS16)</f>
        <v>34.274013487504945</v>
      </c>
      <c r="AT17" s="686">
        <f>SUM(AQ17:AS17)</f>
        <v>46.449758217275495</v>
      </c>
      <c r="AU17" s="684">
        <f>SUM(AU10:AU16)</f>
        <v>3.1505828482230491</v>
      </c>
      <c r="AV17" s="684">
        <f>SUM(AV10:AV16)</f>
        <v>6.6520861098439461</v>
      </c>
      <c r="AW17" s="685">
        <f>SUM(AW10:AW16)</f>
        <v>32.661432471533978</v>
      </c>
      <c r="AX17" s="687">
        <f t="shared" si="4"/>
        <v>42.464101429600973</v>
      </c>
      <c r="AY17" s="686">
        <f>AX17+AT17</f>
        <v>88.91385964687646</v>
      </c>
      <c r="AZ17" s="684">
        <f>SUM(AZ10:AZ16)</f>
        <v>2.7467284830971477</v>
      </c>
      <c r="BA17" s="684">
        <f>SUM(BA10:BA16)</f>
        <v>9.4904049969513462</v>
      </c>
      <c r="BB17" s="685">
        <f>SUM(BB10:BB16)</f>
        <v>36.685481476137923</v>
      </c>
      <c r="BC17" s="686">
        <f>SUM(AZ17:BB17)</f>
        <v>48.922614956186415</v>
      </c>
      <c r="BD17" s="684">
        <f>SUM(BD10:BD16)</f>
        <v>3.57605808890782</v>
      </c>
      <c r="BE17" s="684">
        <f>SUM(BE10:BE16)</f>
        <v>6.6746388832547972</v>
      </c>
      <c r="BF17" s="685">
        <f>SUM(BF10:BF16)</f>
        <v>36.460375632379517</v>
      </c>
      <c r="BG17" s="687">
        <f t="shared" si="5"/>
        <v>46.711072604542132</v>
      </c>
      <c r="BH17" s="686">
        <f>BG17+BC17</f>
        <v>95.633687560728546</v>
      </c>
      <c r="BI17" s="684">
        <f>SUM(BI10:BI16)</f>
        <v>2.5319465997694004</v>
      </c>
      <c r="BJ17" s="684">
        <f>SUM(BJ10:BJ16)</f>
        <v>9.0637769205824483</v>
      </c>
      <c r="BK17" s="685">
        <f>SUM(BK10:BK16)</f>
        <v>34.471319405002788</v>
      </c>
      <c r="BL17" s="686">
        <f>SUM(BI17:BK17)</f>
        <v>46.067042925354635</v>
      </c>
      <c r="BM17" s="684">
        <f>SUM(BM10:BM16)</f>
        <v>4.2970186631452263</v>
      </c>
      <c r="BN17" s="684">
        <f>SUM(BN10:BN16)</f>
        <v>7.6852719672144607</v>
      </c>
      <c r="BO17" s="685">
        <f>SUM(BO10:BO16)</f>
        <v>41.662614986270739</v>
      </c>
      <c r="BP17" s="687">
        <f t="shared" si="6"/>
        <v>53.644905616630425</v>
      </c>
      <c r="BQ17" s="686">
        <f>BP17+BL17</f>
        <v>99.711948541985066</v>
      </c>
      <c r="BR17" s="684">
        <f>SUM(BR10:BR16)</f>
        <v>2.501586993838512</v>
      </c>
      <c r="BS17" s="684">
        <f>SUM(BS10:BS16)</f>
        <v>9.1634606559450766</v>
      </c>
      <c r="BT17" s="685">
        <f>SUM(BT10:BT16)</f>
        <v>34.626060025012336</v>
      </c>
      <c r="BU17" s="686">
        <f>SUM(BR17:BT17)</f>
        <v>46.291107674795924</v>
      </c>
      <c r="BV17" s="684">
        <f>SUM(BV10:BV16)</f>
        <v>4.3591153343361597</v>
      </c>
      <c r="BW17" s="684">
        <f>SUM(BW10:BW16)</f>
        <v>7.87660058672666</v>
      </c>
      <c r="BX17" s="685">
        <f>SUM(BX10:BX16)</f>
        <v>42.624093619506205</v>
      </c>
      <c r="BY17" s="687">
        <f t="shared" si="7"/>
        <v>54.859809540569024</v>
      </c>
      <c r="BZ17" s="686">
        <f>BY17+BU17</f>
        <v>101.15091721536496</v>
      </c>
      <c r="CA17" s="684">
        <f>SUM(CA10:CA16)</f>
        <v>2.0598324202656513</v>
      </c>
      <c r="CB17" s="684">
        <f>SUM(CB10:CB16)</f>
        <v>7.3029152910122939</v>
      </c>
      <c r="CC17" s="685">
        <f>SUM(CC10:CC16)</f>
        <v>27.895092774632445</v>
      </c>
      <c r="CD17" s="686">
        <f>SUM(CA17:CC17)</f>
        <v>37.257840485910393</v>
      </c>
      <c r="CE17" s="684">
        <f>SUM(CE10:CE16)</f>
        <v>3.9559070305759247</v>
      </c>
      <c r="CF17" s="684">
        <f>SUM(CF10:CF16)</f>
        <v>7.0802914631547935</v>
      </c>
      <c r="CG17" s="685">
        <f>SUM(CG10:CG16)</f>
        <v>38.266111574291159</v>
      </c>
      <c r="CH17" s="687">
        <f t="shared" si="8"/>
        <v>49.302310068021882</v>
      </c>
      <c r="CI17" s="686">
        <f>CH17+CD17</f>
        <v>86.560150553932274</v>
      </c>
      <c r="CJ17" s="684">
        <f>SUM(CJ10:CJ16)</f>
        <v>2.0069340659364143</v>
      </c>
      <c r="CK17" s="684">
        <f>SUM(CK10:CK16)</f>
        <v>7.0398190924221282</v>
      </c>
      <c r="CL17" s="685">
        <f>SUM(CL10:CL16)</f>
        <v>27.207683533950707</v>
      </c>
      <c r="CM17" s="686">
        <f>SUM(CJ17:CL17)</f>
        <v>36.254436692309248</v>
      </c>
      <c r="CN17" s="684">
        <f>SUM(CN10:CN16)</f>
        <v>4.1863714616676591</v>
      </c>
      <c r="CO17" s="684">
        <f>SUM(CO10:CO16)</f>
        <v>7.5226802404197839</v>
      </c>
      <c r="CP17" s="685">
        <f>SUM(CP10:CP16)</f>
        <v>40.752029104891882</v>
      </c>
      <c r="CQ17" s="687">
        <f t="shared" si="9"/>
        <v>52.461080806979325</v>
      </c>
      <c r="CR17" s="686">
        <f>CQ17+CM17</f>
        <v>88.71551749928858</v>
      </c>
      <c r="CS17" s="684">
        <f>SUM(CS10:CS16)</f>
        <v>1.9806203821209416</v>
      </c>
      <c r="CT17" s="684">
        <f>SUM(CT10:CT16)</f>
        <v>6.8869928591982559</v>
      </c>
      <c r="CU17" s="685">
        <f>SUM(CU10:CU16)</f>
        <v>26.783527010470468</v>
      </c>
      <c r="CV17" s="686">
        <f>SUM(CS17:CU17)</f>
        <v>35.65114025178967</v>
      </c>
      <c r="CW17" s="684">
        <f>SUM(CW10:CW16)</f>
        <v>4.3516174309869013</v>
      </c>
      <c r="CX17" s="684">
        <f>SUM(CX10:CX16)</f>
        <v>7.8649326963889408</v>
      </c>
      <c r="CY17" s="685">
        <f>SUM(CY10:CY16)</f>
        <v>42.717398675379222</v>
      </c>
      <c r="CZ17" s="687">
        <f t="shared" si="10"/>
        <v>54.933948802755069</v>
      </c>
      <c r="DA17" s="686">
        <f>CZ17+CV17</f>
        <v>90.585089054544738</v>
      </c>
      <c r="DB17" s="684">
        <f>SUM(DB10:DB16)</f>
        <v>1.8437366709106096</v>
      </c>
      <c r="DC17" s="684">
        <f>SUM(DC10:DC16)</f>
        <v>6.3432776767683521</v>
      </c>
      <c r="DD17" s="685">
        <f>SUM(DD10:DD16)</f>
        <v>25.118059158365746</v>
      </c>
      <c r="DE17" s="686">
        <f>SUM(DB17:DD17)</f>
        <v>33.305073506044707</v>
      </c>
      <c r="DF17" s="684">
        <f>SUM(DF10:DF16)</f>
        <v>4.4147903554815979</v>
      </c>
      <c r="DG17" s="684">
        <f>SUM(DG10:DG16)</f>
        <v>8.0046950542392974</v>
      </c>
      <c r="DH17" s="685">
        <f>SUM(DH10:DH16)</f>
        <v>43.68512443241324</v>
      </c>
      <c r="DI17" s="687">
        <f t="shared" si="11"/>
        <v>56.104609842134138</v>
      </c>
      <c r="DJ17" s="686">
        <f>DI17+DE17</f>
        <v>89.409683348178845</v>
      </c>
      <c r="DK17" s="684">
        <f>SUM(DK10:DK16)</f>
        <v>1.7763832779296329</v>
      </c>
      <c r="DL17" s="684">
        <f>SUM(DL10:DL16)</f>
        <v>6.0066446201720005</v>
      </c>
      <c r="DM17" s="685">
        <f>SUM(DM10:DM16)</f>
        <v>24.048020716699316</v>
      </c>
      <c r="DN17" s="686">
        <f>SUM(DK17:DM17)</f>
        <v>31.831048614800949</v>
      </c>
      <c r="DO17" s="684">
        <f>SUM(DO10:DO16)</f>
        <v>4.6534633370764178</v>
      </c>
      <c r="DP17" s="684">
        <f>SUM(DP10:DP16)</f>
        <v>8.4459615390554124</v>
      </c>
      <c r="DQ17" s="685">
        <f>SUM(DQ10:DQ16)</f>
        <v>46.110561892510603</v>
      </c>
      <c r="DR17" s="687">
        <f t="shared" si="12"/>
        <v>59.209986768642437</v>
      </c>
      <c r="DS17" s="686">
        <f>DR17+DN17</f>
        <v>91.041035383443386</v>
      </c>
      <c r="DT17" s="638"/>
      <c r="DU17" s="435" t="s">
        <v>1898</v>
      </c>
      <c r="DV17" s="77"/>
      <c r="DX17" s="43"/>
      <c r="DY17" s="14"/>
      <c r="EA17" s="95">
        <v>8</v>
      </c>
      <c r="EB17" s="96" t="s">
        <v>920</v>
      </c>
      <c r="EC17" s="97" t="s">
        <v>41</v>
      </c>
      <c r="ED17" s="444">
        <v>3</v>
      </c>
      <c r="EE17" s="590" t="s">
        <v>1899</v>
      </c>
      <c r="EF17" s="590" t="s">
        <v>1900</v>
      </c>
      <c r="EG17" s="689" t="s">
        <v>1901</v>
      </c>
      <c r="EH17" s="690" t="s">
        <v>1902</v>
      </c>
      <c r="EI17" s="590" t="s">
        <v>1903</v>
      </c>
      <c r="EJ17" s="590" t="s">
        <v>1904</v>
      </c>
      <c r="EK17" s="689" t="s">
        <v>1905</v>
      </c>
      <c r="EL17" s="591" t="s">
        <v>1906</v>
      </c>
      <c r="EM17" s="690" t="s">
        <v>1907</v>
      </c>
      <c r="EN17" s="691"/>
      <c r="EO17" s="7"/>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c r="IU17" s="60"/>
      <c r="IV17" s="60"/>
      <c r="IW17" s="60"/>
      <c r="IX17" s="60"/>
      <c r="IY17" s="60"/>
      <c r="IZ17" s="60"/>
      <c r="JA17" s="60"/>
      <c r="JB17" s="60"/>
      <c r="JC17" s="7"/>
    </row>
    <row r="18" spans="2:263" s="699" customFormat="1" ht="14.25" customHeight="1" thickBot="1" x14ac:dyDescent="0.3">
      <c r="B18" s="692"/>
      <c r="C18" s="693"/>
      <c r="D18" s="694"/>
      <c r="E18" s="695"/>
      <c r="F18" s="695"/>
      <c r="G18" s="696"/>
      <c r="H18" s="696"/>
      <c r="I18" s="696"/>
      <c r="J18" s="696"/>
      <c r="K18" s="696"/>
      <c r="L18" s="696"/>
      <c r="M18" s="696"/>
      <c r="N18" s="696"/>
      <c r="O18" s="696"/>
      <c r="P18" s="696"/>
      <c r="Q18" s="696"/>
      <c r="R18" s="696"/>
      <c r="S18" s="696"/>
      <c r="T18" s="696"/>
      <c r="U18" s="696"/>
      <c r="V18" s="696"/>
      <c r="W18" s="696"/>
      <c r="X18" s="696"/>
      <c r="Y18" s="696"/>
      <c r="Z18" s="696"/>
      <c r="AA18" s="696"/>
      <c r="AB18" s="696"/>
      <c r="AC18" s="696"/>
      <c r="AD18" s="696"/>
      <c r="AE18" s="696"/>
      <c r="AF18" s="696"/>
      <c r="AG18" s="696"/>
      <c r="AH18" s="696"/>
      <c r="AI18" s="696"/>
      <c r="AJ18" s="696"/>
      <c r="AK18" s="696"/>
      <c r="AL18" s="696"/>
      <c r="AM18" s="696"/>
      <c r="AN18" s="696"/>
      <c r="AO18" s="696"/>
      <c r="AP18" s="696"/>
      <c r="AQ18" s="696"/>
      <c r="AR18" s="696"/>
      <c r="AS18" s="696"/>
      <c r="AT18" s="696"/>
      <c r="AU18" s="696"/>
      <c r="AV18" s="696"/>
      <c r="AW18" s="696"/>
      <c r="AX18" s="696"/>
      <c r="AY18" s="696"/>
      <c r="AZ18" s="696"/>
      <c r="BA18" s="696"/>
      <c r="BB18" s="696"/>
      <c r="BC18" s="696"/>
      <c r="BD18" s="696"/>
      <c r="BE18" s="696"/>
      <c r="BF18" s="696"/>
      <c r="BG18" s="696"/>
      <c r="BH18" s="696"/>
      <c r="BI18" s="696"/>
      <c r="BJ18" s="696"/>
      <c r="BK18" s="696"/>
      <c r="BL18" s="696"/>
      <c r="BM18" s="696"/>
      <c r="BN18" s="696"/>
      <c r="BO18" s="696"/>
      <c r="BP18" s="696"/>
      <c r="BQ18" s="696"/>
      <c r="BR18" s="696"/>
      <c r="BS18" s="696"/>
      <c r="BT18" s="696"/>
      <c r="BU18" s="696"/>
      <c r="BV18" s="696"/>
      <c r="BW18" s="696"/>
      <c r="BX18" s="696"/>
      <c r="BY18" s="696"/>
      <c r="BZ18" s="696"/>
      <c r="CA18" s="696"/>
      <c r="CB18" s="696"/>
      <c r="CC18" s="696"/>
      <c r="CD18" s="696"/>
      <c r="CE18" s="696"/>
      <c r="CF18" s="696"/>
      <c r="CG18" s="696"/>
      <c r="CH18" s="696"/>
      <c r="CI18" s="696"/>
      <c r="CJ18" s="696"/>
      <c r="CK18" s="696"/>
      <c r="CL18" s="696"/>
      <c r="CM18" s="696"/>
      <c r="CN18" s="696"/>
      <c r="CO18" s="696"/>
      <c r="CP18" s="696"/>
      <c r="CQ18" s="696"/>
      <c r="CR18" s="696"/>
      <c r="CS18" s="696"/>
      <c r="CT18" s="696"/>
      <c r="CU18" s="696"/>
      <c r="CV18" s="696"/>
      <c r="CW18" s="696"/>
      <c r="CX18" s="696"/>
      <c r="CY18" s="696"/>
      <c r="CZ18" s="696"/>
      <c r="DA18" s="696"/>
      <c r="DB18" s="696"/>
      <c r="DC18" s="696"/>
      <c r="DD18" s="696"/>
      <c r="DE18" s="696"/>
      <c r="DF18" s="696"/>
      <c r="DG18" s="696"/>
      <c r="DH18" s="696"/>
      <c r="DI18" s="696"/>
      <c r="DJ18" s="696"/>
      <c r="DK18" s="696"/>
      <c r="DL18" s="696"/>
      <c r="DM18" s="696"/>
      <c r="DN18" s="696"/>
      <c r="DO18" s="696"/>
      <c r="DP18" s="696"/>
      <c r="DQ18" s="696"/>
      <c r="DR18" s="696"/>
      <c r="DS18" s="696"/>
      <c r="DT18" s="697"/>
      <c r="DU18" s="698"/>
      <c r="DV18" s="698"/>
      <c r="DX18" s="43"/>
      <c r="DY18" s="14"/>
      <c r="EA18" s="692"/>
      <c r="EB18" s="693"/>
      <c r="EC18" s="695"/>
      <c r="ED18" s="695"/>
      <c r="EE18" s="700"/>
      <c r="EF18" s="700"/>
      <c r="EG18" s="700"/>
      <c r="EH18" s="700"/>
      <c r="EI18" s="700"/>
      <c r="EJ18" s="700"/>
      <c r="EK18" s="700"/>
      <c r="EL18" s="700"/>
      <c r="EM18" s="700"/>
      <c r="EN18" s="701"/>
      <c r="EO18" s="7"/>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c r="IU18" s="60"/>
      <c r="IV18" s="60"/>
      <c r="IW18" s="60"/>
      <c r="IX18" s="60"/>
      <c r="IY18" s="60"/>
      <c r="IZ18" s="60"/>
      <c r="JA18" s="60"/>
      <c r="JB18" s="60"/>
      <c r="JC18" s="7"/>
    </row>
    <row r="19" spans="2:263" ht="14.25" customHeight="1" x14ac:dyDescent="0.25">
      <c r="B19" s="44">
        <v>9</v>
      </c>
      <c r="C19" s="45" t="s">
        <v>1908</v>
      </c>
      <c r="D19" s="702"/>
      <c r="E19" s="46" t="s">
        <v>41</v>
      </c>
      <c r="F19" s="421">
        <v>3</v>
      </c>
      <c r="G19" s="655">
        <v>0</v>
      </c>
      <c r="H19" s="423">
        <v>0</v>
      </c>
      <c r="I19" s="423">
        <v>0</v>
      </c>
      <c r="J19" s="656">
        <f>SUM(G19:I19)</f>
        <v>0</v>
      </c>
      <c r="K19" s="657">
        <v>0</v>
      </c>
      <c r="L19" s="423">
        <v>0</v>
      </c>
      <c r="M19" s="423">
        <v>0</v>
      </c>
      <c r="N19" s="658">
        <f>SUM(K19:M19)</f>
        <v>0</v>
      </c>
      <c r="O19" s="659">
        <f>N19+J19</f>
        <v>0</v>
      </c>
      <c r="P19" s="660">
        <v>0</v>
      </c>
      <c r="Q19" s="423">
        <v>0</v>
      </c>
      <c r="R19" s="423">
        <v>0</v>
      </c>
      <c r="S19" s="659">
        <f>SUM(P19:R19)</f>
        <v>0</v>
      </c>
      <c r="T19" s="657">
        <v>0</v>
      </c>
      <c r="U19" s="423">
        <v>0</v>
      </c>
      <c r="V19" s="423">
        <v>0</v>
      </c>
      <c r="W19" s="658">
        <f>SUM(T19:V19)</f>
        <v>0</v>
      </c>
      <c r="X19" s="659">
        <f>W19+S19</f>
        <v>0</v>
      </c>
      <c r="Y19" s="660">
        <v>0</v>
      </c>
      <c r="Z19" s="423">
        <v>0</v>
      </c>
      <c r="AA19" s="423">
        <v>0</v>
      </c>
      <c r="AB19" s="659">
        <f>SUM(Y19:AA19)</f>
        <v>0</v>
      </c>
      <c r="AC19" s="657">
        <v>0</v>
      </c>
      <c r="AD19" s="423">
        <v>0</v>
      </c>
      <c r="AE19" s="423">
        <v>0</v>
      </c>
      <c r="AF19" s="658">
        <f>SUM(AC19:AE19)</f>
        <v>0</v>
      </c>
      <c r="AG19" s="659">
        <f>AF19+AB19</f>
        <v>0</v>
      </c>
      <c r="AH19" s="660">
        <v>0</v>
      </c>
      <c r="AI19" s="423">
        <v>0</v>
      </c>
      <c r="AJ19" s="423">
        <v>0</v>
      </c>
      <c r="AK19" s="659">
        <f>SUM(AH19:AJ19)</f>
        <v>0</v>
      </c>
      <c r="AL19" s="657">
        <v>0</v>
      </c>
      <c r="AM19" s="423">
        <v>0</v>
      </c>
      <c r="AN19" s="423">
        <v>0</v>
      </c>
      <c r="AO19" s="658">
        <f>SUM(AL19:AN19)</f>
        <v>0</v>
      </c>
      <c r="AP19" s="659">
        <f>AO19+AK19</f>
        <v>0</v>
      </c>
      <c r="AQ19" s="660">
        <v>0</v>
      </c>
      <c r="AR19" s="423">
        <v>0</v>
      </c>
      <c r="AS19" s="423">
        <v>0</v>
      </c>
      <c r="AT19" s="659">
        <f>SUM(AQ19:AS19)</f>
        <v>0</v>
      </c>
      <c r="AU19" s="657">
        <v>0</v>
      </c>
      <c r="AV19" s="423">
        <v>0</v>
      </c>
      <c r="AW19" s="423">
        <v>0</v>
      </c>
      <c r="AX19" s="658">
        <f>SUM(AU19:AW19)</f>
        <v>0</v>
      </c>
      <c r="AY19" s="659">
        <f>AX19+AT19</f>
        <v>0</v>
      </c>
      <c r="AZ19" s="660">
        <v>0</v>
      </c>
      <c r="BA19" s="423">
        <v>0</v>
      </c>
      <c r="BB19" s="423">
        <v>0</v>
      </c>
      <c r="BC19" s="659">
        <f>SUM(AZ19:BB19)</f>
        <v>0</v>
      </c>
      <c r="BD19" s="657">
        <v>0</v>
      </c>
      <c r="BE19" s="423">
        <v>0</v>
      </c>
      <c r="BF19" s="423">
        <v>0</v>
      </c>
      <c r="BG19" s="658">
        <f>SUM(BD19:BF19)</f>
        <v>0</v>
      </c>
      <c r="BH19" s="659">
        <f>BG19+BC19</f>
        <v>0</v>
      </c>
      <c r="BI19" s="660">
        <v>0</v>
      </c>
      <c r="BJ19" s="423">
        <v>0</v>
      </c>
      <c r="BK19" s="423">
        <v>0</v>
      </c>
      <c r="BL19" s="659">
        <f>SUM(BI19:BK19)</f>
        <v>0</v>
      </c>
      <c r="BM19" s="657">
        <v>0</v>
      </c>
      <c r="BN19" s="423">
        <v>0</v>
      </c>
      <c r="BO19" s="423">
        <v>0</v>
      </c>
      <c r="BP19" s="658">
        <f>SUM(BM19:BO19)</f>
        <v>0</v>
      </c>
      <c r="BQ19" s="659">
        <f>BP19+BL19</f>
        <v>0</v>
      </c>
      <c r="BR19" s="660">
        <v>0</v>
      </c>
      <c r="BS19" s="423">
        <v>0</v>
      </c>
      <c r="BT19" s="423">
        <v>0</v>
      </c>
      <c r="BU19" s="659">
        <f>SUM(BR19:BT19)</f>
        <v>0</v>
      </c>
      <c r="BV19" s="657">
        <v>0</v>
      </c>
      <c r="BW19" s="423">
        <v>0</v>
      </c>
      <c r="BX19" s="423">
        <v>0</v>
      </c>
      <c r="BY19" s="658">
        <f>SUM(BV19:BX19)</f>
        <v>0</v>
      </c>
      <c r="BZ19" s="659">
        <f>BY19+BU19</f>
        <v>0</v>
      </c>
      <c r="CA19" s="660">
        <v>0</v>
      </c>
      <c r="CB19" s="423">
        <v>0</v>
      </c>
      <c r="CC19" s="423">
        <v>0</v>
      </c>
      <c r="CD19" s="659">
        <f>SUM(CA19:CC19)</f>
        <v>0</v>
      </c>
      <c r="CE19" s="657">
        <v>0</v>
      </c>
      <c r="CF19" s="423">
        <v>0</v>
      </c>
      <c r="CG19" s="423">
        <v>0</v>
      </c>
      <c r="CH19" s="658">
        <f>SUM(CE19:CG19)</f>
        <v>0</v>
      </c>
      <c r="CI19" s="659">
        <f>CH19+CD19</f>
        <v>0</v>
      </c>
      <c r="CJ19" s="660">
        <v>0</v>
      </c>
      <c r="CK19" s="423">
        <v>0</v>
      </c>
      <c r="CL19" s="423">
        <v>0</v>
      </c>
      <c r="CM19" s="659">
        <f>SUM(CJ19:CL19)</f>
        <v>0</v>
      </c>
      <c r="CN19" s="657">
        <v>0</v>
      </c>
      <c r="CO19" s="423">
        <v>0</v>
      </c>
      <c r="CP19" s="423">
        <v>0</v>
      </c>
      <c r="CQ19" s="658">
        <f>SUM(CN19:CP19)</f>
        <v>0</v>
      </c>
      <c r="CR19" s="659">
        <f>CQ19+CM19</f>
        <v>0</v>
      </c>
      <c r="CS19" s="660">
        <v>0</v>
      </c>
      <c r="CT19" s="423">
        <v>0</v>
      </c>
      <c r="CU19" s="423">
        <v>0</v>
      </c>
      <c r="CV19" s="659">
        <f>SUM(CS19:CU19)</f>
        <v>0</v>
      </c>
      <c r="CW19" s="657">
        <v>0</v>
      </c>
      <c r="CX19" s="423">
        <v>0</v>
      </c>
      <c r="CY19" s="423">
        <v>0</v>
      </c>
      <c r="CZ19" s="658">
        <f>SUM(CW19:CY19)</f>
        <v>0</v>
      </c>
      <c r="DA19" s="659">
        <f>CZ19+CV19</f>
        <v>0</v>
      </c>
      <c r="DB19" s="660">
        <v>0</v>
      </c>
      <c r="DC19" s="423">
        <v>0</v>
      </c>
      <c r="DD19" s="423">
        <v>0</v>
      </c>
      <c r="DE19" s="659">
        <f>SUM(DB19:DD19)</f>
        <v>0</v>
      </c>
      <c r="DF19" s="657">
        <v>0</v>
      </c>
      <c r="DG19" s="423">
        <v>0</v>
      </c>
      <c r="DH19" s="423">
        <v>0</v>
      </c>
      <c r="DI19" s="658">
        <f>SUM(DF19:DH19)</f>
        <v>0</v>
      </c>
      <c r="DJ19" s="659">
        <f>DI19+DE19</f>
        <v>0</v>
      </c>
      <c r="DK19" s="660">
        <v>0</v>
      </c>
      <c r="DL19" s="423">
        <v>0</v>
      </c>
      <c r="DM19" s="423">
        <v>0</v>
      </c>
      <c r="DN19" s="659">
        <f>SUM(DK19:DM19)</f>
        <v>0</v>
      </c>
      <c r="DO19" s="657">
        <v>0</v>
      </c>
      <c r="DP19" s="423">
        <v>0</v>
      </c>
      <c r="DQ19" s="423">
        <v>0</v>
      </c>
      <c r="DR19" s="658">
        <f>SUM(DO19:DQ19)</f>
        <v>0</v>
      </c>
      <c r="DS19" s="659">
        <f>DR19+DN19</f>
        <v>0</v>
      </c>
      <c r="DT19" s="638"/>
      <c r="DU19" s="90"/>
      <c r="DV19" s="39"/>
      <c r="DX19" s="43">
        <f xml:space="preserve"> IF( SUM( EP19:JB19 ) = 0, 0, $EP$5 )</f>
        <v>0</v>
      </c>
      <c r="EA19" s="44">
        <v>9</v>
      </c>
      <c r="EB19" s="45" t="s">
        <v>1908</v>
      </c>
      <c r="EC19" s="46" t="s">
        <v>41</v>
      </c>
      <c r="ED19" s="421">
        <v>3</v>
      </c>
      <c r="EE19" s="661" t="s">
        <v>1909</v>
      </c>
      <c r="EF19" s="554" t="s">
        <v>1910</v>
      </c>
      <c r="EG19" s="665" t="s">
        <v>1911</v>
      </c>
      <c r="EH19" s="663" t="s">
        <v>1912</v>
      </c>
      <c r="EI19" s="664" t="s">
        <v>1913</v>
      </c>
      <c r="EJ19" s="554" t="s">
        <v>1914</v>
      </c>
      <c r="EK19" s="665" t="s">
        <v>1915</v>
      </c>
      <c r="EL19" s="666" t="s">
        <v>1916</v>
      </c>
      <c r="EM19" s="663" t="s">
        <v>1917</v>
      </c>
      <c r="EN19" s="529"/>
      <c r="EP19" s="61"/>
      <c r="EQ19" s="61"/>
      <c r="ER19" s="61"/>
      <c r="ES19" s="60"/>
      <c r="ET19" s="61"/>
      <c r="EU19" s="61"/>
      <c r="EV19" s="61"/>
      <c r="EW19" s="60"/>
      <c r="EX19" s="60"/>
      <c r="EY19" s="61"/>
      <c r="EZ19" s="61"/>
      <c r="FA19" s="61"/>
      <c r="FB19" s="60"/>
      <c r="FC19" s="61"/>
      <c r="FD19" s="61"/>
      <c r="FE19" s="61"/>
      <c r="FF19" s="60"/>
      <c r="FG19" s="60"/>
      <c r="FH19" s="61"/>
      <c r="FI19" s="61"/>
      <c r="FJ19" s="61"/>
      <c r="FK19" s="60"/>
      <c r="FL19" s="61"/>
      <c r="FM19" s="61"/>
      <c r="FN19" s="61"/>
      <c r="FO19" s="60"/>
      <c r="FP19" s="60"/>
      <c r="FQ19" s="61"/>
      <c r="FR19" s="61"/>
      <c r="FS19" s="61"/>
      <c r="FT19" s="60"/>
      <c r="FU19" s="61"/>
      <c r="FV19" s="61"/>
      <c r="FW19" s="61"/>
      <c r="FX19" s="60"/>
      <c r="FY19" s="60"/>
      <c r="FZ19" s="60"/>
      <c r="GA19" s="60"/>
      <c r="GB19" s="60"/>
      <c r="GC19" s="60"/>
      <c r="GD19" s="60"/>
      <c r="GE19" s="60"/>
      <c r="GF19" s="60"/>
      <c r="GG19" s="60"/>
      <c r="GH19" s="60"/>
      <c r="GI19" s="61"/>
      <c r="GJ19" s="61"/>
      <c r="GK19" s="61"/>
      <c r="GL19" s="60"/>
      <c r="GM19" s="61"/>
      <c r="GN19" s="61"/>
      <c r="GO19" s="61"/>
      <c r="GP19" s="60"/>
      <c r="GQ19" s="60"/>
      <c r="GR19" s="61"/>
      <c r="GS19" s="61"/>
      <c r="GT19" s="61"/>
      <c r="GU19" s="60"/>
      <c r="GV19" s="61"/>
      <c r="GW19" s="61"/>
      <c r="GX19" s="61"/>
      <c r="GY19" s="60"/>
      <c r="GZ19" s="60"/>
      <c r="HA19" s="61"/>
      <c r="HB19" s="61"/>
      <c r="HC19" s="61"/>
      <c r="HD19" s="60"/>
      <c r="HE19" s="61"/>
      <c r="HF19" s="61"/>
      <c r="HG19" s="61"/>
      <c r="HH19" s="60"/>
      <c r="HI19" s="60"/>
      <c r="HJ19" s="61"/>
      <c r="HK19" s="61"/>
      <c r="HL19" s="61"/>
      <c r="HM19" s="60"/>
      <c r="HN19" s="61"/>
      <c r="HO19" s="61"/>
      <c r="HP19" s="61"/>
      <c r="HQ19" s="60"/>
      <c r="HR19" s="60"/>
      <c r="HS19" s="61"/>
      <c r="HT19" s="61"/>
      <c r="HU19" s="61"/>
      <c r="HV19" s="60"/>
      <c r="HW19" s="61"/>
      <c r="HX19" s="61"/>
      <c r="HY19" s="61"/>
      <c r="HZ19" s="60"/>
      <c r="IA19" s="60"/>
      <c r="IB19" s="61"/>
      <c r="IC19" s="61"/>
      <c r="ID19" s="61"/>
      <c r="IE19" s="60"/>
      <c r="IF19" s="61"/>
      <c r="IG19" s="61"/>
      <c r="IH19" s="61"/>
      <c r="II19" s="60"/>
      <c r="IJ19" s="60"/>
      <c r="IK19" s="61"/>
      <c r="IL19" s="61"/>
      <c r="IM19" s="61"/>
      <c r="IN19" s="60"/>
      <c r="IO19" s="61"/>
      <c r="IP19" s="61"/>
      <c r="IQ19" s="61"/>
      <c r="IR19" s="60"/>
      <c r="IS19" s="60"/>
      <c r="IT19" s="61"/>
      <c r="IU19" s="61"/>
      <c r="IV19" s="61"/>
      <c r="IW19" s="60"/>
      <c r="IX19" s="61"/>
      <c r="IY19" s="61"/>
      <c r="IZ19" s="61"/>
      <c r="JA19" s="60"/>
      <c r="JB19" s="60"/>
    </row>
    <row r="20" spans="2:263" s="699" customFormat="1" ht="14.25" customHeight="1" thickBot="1" x14ac:dyDescent="0.3">
      <c r="B20" s="95">
        <v>10</v>
      </c>
      <c r="C20" s="96" t="s">
        <v>1918</v>
      </c>
      <c r="D20" s="177"/>
      <c r="E20" s="97" t="s">
        <v>41</v>
      </c>
      <c r="F20" s="444">
        <v>3</v>
      </c>
      <c r="G20" s="703">
        <f>G17+G19</f>
        <v>2.8839230443868074</v>
      </c>
      <c r="H20" s="684">
        <f>H17+H19</f>
        <v>8.8171571961294699</v>
      </c>
      <c r="I20" s="685">
        <f>I17+I19</f>
        <v>42.565015927768165</v>
      </c>
      <c r="J20" s="686">
        <f>SUM(G20:I20)</f>
        <v>54.266096168284442</v>
      </c>
      <c r="K20" s="703">
        <f>K17+K19</f>
        <v>2.6205734757137242</v>
      </c>
      <c r="L20" s="684">
        <f>L17+L19</f>
        <v>4.0741912243614582</v>
      </c>
      <c r="M20" s="685">
        <f>M17+M19</f>
        <v>34.069673612149806</v>
      </c>
      <c r="N20" s="687">
        <f>SUM(K20:M20)</f>
        <v>40.764438312224989</v>
      </c>
      <c r="O20" s="686">
        <f>N20+J20</f>
        <v>95.030534480509431</v>
      </c>
      <c r="P20" s="703">
        <f>P17+P19</f>
        <v>2.8645497671997306</v>
      </c>
      <c r="Q20" s="684">
        <f>Q17+Q19</f>
        <v>8.857370466408895</v>
      </c>
      <c r="R20" s="685">
        <f>R17+R19</f>
        <v>42.435356040948186</v>
      </c>
      <c r="S20" s="686">
        <f>SUM(P20:R20)</f>
        <v>54.157276274556807</v>
      </c>
      <c r="T20" s="703">
        <f>T17+T19</f>
        <v>2.8022975054654111</v>
      </c>
      <c r="U20" s="684">
        <f>U17+U19</f>
        <v>4.4032671868615223</v>
      </c>
      <c r="V20" s="685">
        <f>V17+V19</f>
        <v>36.385415050853204</v>
      </c>
      <c r="W20" s="687">
        <f>SUM(T20:V20)</f>
        <v>43.590979743180135</v>
      </c>
      <c r="X20" s="686">
        <f>W20+S20</f>
        <v>97.748256017736935</v>
      </c>
      <c r="Y20" s="703">
        <f>Y17+Y19</f>
        <v>3.3917125392782577</v>
      </c>
      <c r="Z20" s="684">
        <f>Z17+Z19</f>
        <v>9.6678211243144805</v>
      </c>
      <c r="AA20" s="685">
        <f>AA17+AA19</f>
        <v>45.233276039060428</v>
      </c>
      <c r="AB20" s="686">
        <f>SUM(Y20:AA20)</f>
        <v>58.292809702653166</v>
      </c>
      <c r="AC20" s="703">
        <f>AC17+AC19</f>
        <v>3.1263509858494896</v>
      </c>
      <c r="AD20" s="684">
        <f>AD17+AD19</f>
        <v>6.7321522768051487</v>
      </c>
      <c r="AE20" s="685">
        <f>AE17+AE19</f>
        <v>36.37156874489466</v>
      </c>
      <c r="AF20" s="687">
        <f>SUM(AC20:AE20)</f>
        <v>46.230072007549296</v>
      </c>
      <c r="AG20" s="686">
        <f>AF20+AB20</f>
        <v>104.52288171020245</v>
      </c>
      <c r="AH20" s="703">
        <f>AH17+AH19</f>
        <v>3.0866591166514157</v>
      </c>
      <c r="AI20" s="684">
        <f>AI17+AI19</f>
        <v>7.6422136060214587</v>
      </c>
      <c r="AJ20" s="685">
        <f>AJ17+AJ19</f>
        <v>34.645268625370036</v>
      </c>
      <c r="AK20" s="686">
        <f>SUM(AH20:AJ20)</f>
        <v>45.374141348042912</v>
      </c>
      <c r="AL20" s="703">
        <f>AL17+AL19</f>
        <v>3.1582700401175039</v>
      </c>
      <c r="AM20" s="684">
        <f>AM17+AM19</f>
        <v>5.7623879096085018</v>
      </c>
      <c r="AN20" s="685">
        <f>AN17+AN19</f>
        <v>31.483921357977383</v>
      </c>
      <c r="AO20" s="687">
        <f>SUM(AL20:AN20)</f>
        <v>40.404579307703386</v>
      </c>
      <c r="AP20" s="686">
        <f>AO20+AK20</f>
        <v>85.778720655746298</v>
      </c>
      <c r="AQ20" s="703">
        <f>AQ17+AQ19</f>
        <v>2.8843969910819087</v>
      </c>
      <c r="AR20" s="684">
        <f>AR17+AR19</f>
        <v>9.2913477386886409</v>
      </c>
      <c r="AS20" s="685">
        <f>AS17+AS19</f>
        <v>34.274013487504945</v>
      </c>
      <c r="AT20" s="686">
        <f>SUM(AQ20:AS20)</f>
        <v>46.449758217275495</v>
      </c>
      <c r="AU20" s="703">
        <f>AU17+AU19</f>
        <v>3.1505828482230491</v>
      </c>
      <c r="AV20" s="684">
        <f>AV17+AV19</f>
        <v>6.6520861098439461</v>
      </c>
      <c r="AW20" s="685">
        <f>AW17+AW19</f>
        <v>32.661432471533978</v>
      </c>
      <c r="AX20" s="687">
        <f>SUM(AU20:AW20)</f>
        <v>42.464101429600973</v>
      </c>
      <c r="AY20" s="686">
        <f>AX20+AT20</f>
        <v>88.91385964687646</v>
      </c>
      <c r="AZ20" s="703">
        <f>AZ17+AZ19</f>
        <v>2.7467284830971477</v>
      </c>
      <c r="BA20" s="684">
        <f>BA17+BA19</f>
        <v>9.4904049969513462</v>
      </c>
      <c r="BB20" s="685">
        <f>BB17+BB19</f>
        <v>36.685481476137923</v>
      </c>
      <c r="BC20" s="686">
        <f>SUM(AZ20:BB20)</f>
        <v>48.922614956186415</v>
      </c>
      <c r="BD20" s="703">
        <f>BD17+BD19</f>
        <v>3.57605808890782</v>
      </c>
      <c r="BE20" s="684">
        <f>BE17+BE19</f>
        <v>6.6746388832547972</v>
      </c>
      <c r="BF20" s="685">
        <f>BF17+BF19</f>
        <v>36.460375632379517</v>
      </c>
      <c r="BG20" s="687">
        <f>SUM(BD20:BF20)</f>
        <v>46.711072604542132</v>
      </c>
      <c r="BH20" s="686">
        <f>BG20+BC20</f>
        <v>95.633687560728546</v>
      </c>
      <c r="BI20" s="703">
        <f>BI17+BI19</f>
        <v>2.5319465997694004</v>
      </c>
      <c r="BJ20" s="684">
        <f>BJ17+BJ19</f>
        <v>9.0637769205824483</v>
      </c>
      <c r="BK20" s="685">
        <f>BK17+BK19</f>
        <v>34.471319405002788</v>
      </c>
      <c r="BL20" s="686">
        <f>SUM(BI20:BK20)</f>
        <v>46.067042925354635</v>
      </c>
      <c r="BM20" s="703">
        <f>BM17+BM19</f>
        <v>4.2970186631452263</v>
      </c>
      <c r="BN20" s="684">
        <f>BN17+BN19</f>
        <v>7.6852719672144607</v>
      </c>
      <c r="BO20" s="685">
        <f>BO17+BO19</f>
        <v>41.662614986270739</v>
      </c>
      <c r="BP20" s="687">
        <f>SUM(BM20:BO20)</f>
        <v>53.644905616630425</v>
      </c>
      <c r="BQ20" s="686">
        <f>BP20+BL20</f>
        <v>99.711948541985066</v>
      </c>
      <c r="BR20" s="703">
        <f>BR17+BR19</f>
        <v>2.501586993838512</v>
      </c>
      <c r="BS20" s="684">
        <f>BS17+BS19</f>
        <v>9.1634606559450766</v>
      </c>
      <c r="BT20" s="685">
        <f>BT17+BT19</f>
        <v>34.626060025012336</v>
      </c>
      <c r="BU20" s="686">
        <f>SUM(BR20:BT20)</f>
        <v>46.291107674795924</v>
      </c>
      <c r="BV20" s="703">
        <f>BV17+BV19</f>
        <v>4.3591153343361597</v>
      </c>
      <c r="BW20" s="684">
        <f>BW17+BW19</f>
        <v>7.87660058672666</v>
      </c>
      <c r="BX20" s="685">
        <f>BX17+BX19</f>
        <v>42.624093619506205</v>
      </c>
      <c r="BY20" s="687">
        <f>SUM(BV20:BX20)</f>
        <v>54.859809540569024</v>
      </c>
      <c r="BZ20" s="686">
        <f>BY20+BU20</f>
        <v>101.15091721536496</v>
      </c>
      <c r="CA20" s="703">
        <f>CA17+CA19</f>
        <v>2.0598324202656513</v>
      </c>
      <c r="CB20" s="684">
        <f>CB17+CB19</f>
        <v>7.3029152910122939</v>
      </c>
      <c r="CC20" s="685">
        <f>CC17+CC19</f>
        <v>27.895092774632445</v>
      </c>
      <c r="CD20" s="686">
        <f>SUM(CA20:CC20)</f>
        <v>37.257840485910393</v>
      </c>
      <c r="CE20" s="703">
        <f>CE17+CE19</f>
        <v>3.9559070305759247</v>
      </c>
      <c r="CF20" s="684">
        <f>CF17+CF19</f>
        <v>7.0802914631547935</v>
      </c>
      <c r="CG20" s="685">
        <f>CG17+CG19</f>
        <v>38.266111574291159</v>
      </c>
      <c r="CH20" s="687">
        <f>SUM(CE20:CG20)</f>
        <v>49.302310068021882</v>
      </c>
      <c r="CI20" s="686">
        <f>CH20+CD20</f>
        <v>86.560150553932274</v>
      </c>
      <c r="CJ20" s="703">
        <f>CJ17+CJ19</f>
        <v>2.0069340659364143</v>
      </c>
      <c r="CK20" s="684">
        <f>CK17+CK19</f>
        <v>7.0398190924221282</v>
      </c>
      <c r="CL20" s="685">
        <f>CL17+CL19</f>
        <v>27.207683533950707</v>
      </c>
      <c r="CM20" s="686">
        <f>SUM(CJ20:CL20)</f>
        <v>36.254436692309248</v>
      </c>
      <c r="CN20" s="703">
        <f>CN17+CN19</f>
        <v>4.1863714616676591</v>
      </c>
      <c r="CO20" s="684">
        <f>CO17+CO19</f>
        <v>7.5226802404197839</v>
      </c>
      <c r="CP20" s="685">
        <f>CP17+CP19</f>
        <v>40.752029104891882</v>
      </c>
      <c r="CQ20" s="687">
        <f>SUM(CN20:CP20)</f>
        <v>52.461080806979325</v>
      </c>
      <c r="CR20" s="686">
        <f>CQ20+CM20</f>
        <v>88.71551749928858</v>
      </c>
      <c r="CS20" s="703">
        <f>CS17+CS19</f>
        <v>1.9806203821209416</v>
      </c>
      <c r="CT20" s="684">
        <f>CT17+CT19</f>
        <v>6.8869928591982559</v>
      </c>
      <c r="CU20" s="685">
        <f>CU17+CU19</f>
        <v>26.783527010470468</v>
      </c>
      <c r="CV20" s="686">
        <f>SUM(CS20:CU20)</f>
        <v>35.65114025178967</v>
      </c>
      <c r="CW20" s="703">
        <f>CW17+CW19</f>
        <v>4.3516174309869013</v>
      </c>
      <c r="CX20" s="684">
        <f>CX17+CX19</f>
        <v>7.8649326963889408</v>
      </c>
      <c r="CY20" s="685">
        <f>CY17+CY19</f>
        <v>42.717398675379222</v>
      </c>
      <c r="CZ20" s="687">
        <f>SUM(CW20:CY20)</f>
        <v>54.933948802755069</v>
      </c>
      <c r="DA20" s="686">
        <f>CZ20+CV20</f>
        <v>90.585089054544738</v>
      </c>
      <c r="DB20" s="703">
        <f>DB17+DB19</f>
        <v>1.8437366709106096</v>
      </c>
      <c r="DC20" s="684">
        <f>DC17+DC19</f>
        <v>6.3432776767683521</v>
      </c>
      <c r="DD20" s="685">
        <f>DD17+DD19</f>
        <v>25.118059158365746</v>
      </c>
      <c r="DE20" s="686">
        <f>SUM(DB20:DD20)</f>
        <v>33.305073506044707</v>
      </c>
      <c r="DF20" s="703">
        <f>DF17+DF19</f>
        <v>4.4147903554815979</v>
      </c>
      <c r="DG20" s="684">
        <f>DG17+DG19</f>
        <v>8.0046950542392974</v>
      </c>
      <c r="DH20" s="685">
        <f>DH17+DH19</f>
        <v>43.68512443241324</v>
      </c>
      <c r="DI20" s="687">
        <f>SUM(DF20:DH20)</f>
        <v>56.104609842134138</v>
      </c>
      <c r="DJ20" s="686">
        <f>DI20+DE20</f>
        <v>89.409683348178845</v>
      </c>
      <c r="DK20" s="703">
        <f>DK17+DK19</f>
        <v>1.7763832779296329</v>
      </c>
      <c r="DL20" s="684">
        <f>DL17+DL19</f>
        <v>6.0066446201720005</v>
      </c>
      <c r="DM20" s="685">
        <f>DM17+DM19</f>
        <v>24.048020716699316</v>
      </c>
      <c r="DN20" s="686">
        <f>SUM(DK20:DM20)</f>
        <v>31.831048614800949</v>
      </c>
      <c r="DO20" s="703">
        <f>DO17+DO19</f>
        <v>4.6534633370764178</v>
      </c>
      <c r="DP20" s="684">
        <f>DP17+DP19</f>
        <v>8.4459615390554124</v>
      </c>
      <c r="DQ20" s="685">
        <f>DQ17+DQ19</f>
        <v>46.110561892510603</v>
      </c>
      <c r="DR20" s="687">
        <f>SUM(DO20:DQ20)</f>
        <v>59.209986768642437</v>
      </c>
      <c r="DS20" s="686">
        <f>DR20+DN20</f>
        <v>91.041035383443386</v>
      </c>
      <c r="DT20" s="704"/>
      <c r="DU20" s="435" t="s">
        <v>1919</v>
      </c>
      <c r="DV20" s="77"/>
      <c r="DX20" s="43"/>
      <c r="DY20" s="14"/>
      <c r="EA20" s="95">
        <v>10</v>
      </c>
      <c r="EB20" s="96" t="s">
        <v>1918</v>
      </c>
      <c r="EC20" s="97" t="s">
        <v>41</v>
      </c>
      <c r="ED20" s="444">
        <v>3</v>
      </c>
      <c r="EE20" s="617" t="s">
        <v>1920</v>
      </c>
      <c r="EF20" s="590" t="s">
        <v>1921</v>
      </c>
      <c r="EG20" s="689" t="s">
        <v>1922</v>
      </c>
      <c r="EH20" s="690" t="s">
        <v>1923</v>
      </c>
      <c r="EI20" s="617" t="s">
        <v>1924</v>
      </c>
      <c r="EJ20" s="590" t="s">
        <v>1925</v>
      </c>
      <c r="EK20" s="689" t="s">
        <v>1926</v>
      </c>
      <c r="EL20" s="591" t="s">
        <v>1927</v>
      </c>
      <c r="EM20" s="690" t="s">
        <v>1928</v>
      </c>
      <c r="EN20" s="701"/>
      <c r="EO20" s="7"/>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c r="IU20" s="60"/>
      <c r="IV20" s="60"/>
      <c r="IW20" s="60"/>
      <c r="IX20" s="60"/>
      <c r="IY20" s="60"/>
      <c r="IZ20" s="60"/>
      <c r="JA20" s="60"/>
      <c r="JB20" s="60"/>
      <c r="JC20" s="7"/>
    </row>
    <row r="21" spans="2:263" s="699" customFormat="1" ht="14.25" customHeight="1" thickBot="1" x14ac:dyDescent="0.3">
      <c r="B21" s="692"/>
      <c r="C21" s="693"/>
      <c r="D21" s="694"/>
      <c r="E21" s="695"/>
      <c r="F21" s="695"/>
      <c r="G21" s="696"/>
      <c r="H21" s="696"/>
      <c r="I21" s="696"/>
      <c r="J21" s="696"/>
      <c r="K21" s="696"/>
      <c r="L21" s="696"/>
      <c r="M21" s="696"/>
      <c r="N21" s="696"/>
      <c r="O21" s="696"/>
      <c r="P21" s="696"/>
      <c r="Q21" s="696"/>
      <c r="R21" s="696"/>
      <c r="S21" s="696"/>
      <c r="T21" s="696"/>
      <c r="U21" s="696"/>
      <c r="V21" s="696"/>
      <c r="W21" s="696"/>
      <c r="X21" s="696"/>
      <c r="Y21" s="696"/>
      <c r="Z21" s="696"/>
      <c r="AA21" s="696"/>
      <c r="AB21" s="696"/>
      <c r="AC21" s="696"/>
      <c r="AD21" s="696"/>
      <c r="AE21" s="696"/>
      <c r="AF21" s="696"/>
      <c r="AG21" s="696"/>
      <c r="AH21" s="696"/>
      <c r="AI21" s="696"/>
      <c r="AJ21" s="696"/>
      <c r="AK21" s="696"/>
      <c r="AL21" s="696"/>
      <c r="AM21" s="696"/>
      <c r="AN21" s="696"/>
      <c r="AO21" s="696"/>
      <c r="AP21" s="696"/>
      <c r="AQ21" s="696"/>
      <c r="AR21" s="696"/>
      <c r="AS21" s="696"/>
      <c r="AT21" s="696"/>
      <c r="AU21" s="696"/>
      <c r="AV21" s="696"/>
      <c r="AW21" s="696"/>
      <c r="AX21" s="696"/>
      <c r="AY21" s="696"/>
      <c r="AZ21" s="696"/>
      <c r="BA21" s="696"/>
      <c r="BB21" s="696"/>
      <c r="BC21" s="696"/>
      <c r="BD21" s="696"/>
      <c r="BE21" s="696"/>
      <c r="BF21" s="696"/>
      <c r="BG21" s="696"/>
      <c r="BH21" s="696"/>
      <c r="BI21" s="696"/>
      <c r="BJ21" s="696"/>
      <c r="BK21" s="696"/>
      <c r="BL21" s="696"/>
      <c r="BM21" s="696"/>
      <c r="BN21" s="696"/>
      <c r="BO21" s="696"/>
      <c r="BP21" s="696"/>
      <c r="BQ21" s="696"/>
      <c r="BR21" s="696"/>
      <c r="BS21" s="696"/>
      <c r="BT21" s="696"/>
      <c r="BU21" s="696"/>
      <c r="BV21" s="696"/>
      <c r="BW21" s="696"/>
      <c r="BX21" s="696"/>
      <c r="BY21" s="696"/>
      <c r="BZ21" s="696"/>
      <c r="CA21" s="696"/>
      <c r="CB21" s="696"/>
      <c r="CC21" s="696"/>
      <c r="CD21" s="696"/>
      <c r="CE21" s="696"/>
      <c r="CF21" s="696"/>
      <c r="CG21" s="696"/>
      <c r="CH21" s="696"/>
      <c r="CI21" s="696"/>
      <c r="CJ21" s="696"/>
      <c r="CK21" s="696"/>
      <c r="CL21" s="696"/>
      <c r="CM21" s="696"/>
      <c r="CN21" s="696"/>
      <c r="CO21" s="696"/>
      <c r="CP21" s="696"/>
      <c r="CQ21" s="696"/>
      <c r="CR21" s="696"/>
      <c r="CS21" s="696"/>
      <c r="CT21" s="696"/>
      <c r="CU21" s="696"/>
      <c r="CV21" s="696"/>
      <c r="CW21" s="696"/>
      <c r="CX21" s="696"/>
      <c r="CY21" s="696"/>
      <c r="CZ21" s="696"/>
      <c r="DA21" s="696"/>
      <c r="DB21" s="696"/>
      <c r="DC21" s="696"/>
      <c r="DD21" s="696"/>
      <c r="DE21" s="696"/>
      <c r="DF21" s="696"/>
      <c r="DG21" s="696"/>
      <c r="DH21" s="696"/>
      <c r="DI21" s="696"/>
      <c r="DJ21" s="696"/>
      <c r="DK21" s="696"/>
      <c r="DL21" s="696"/>
      <c r="DM21" s="696"/>
      <c r="DN21" s="696"/>
      <c r="DO21" s="696"/>
      <c r="DP21" s="696"/>
      <c r="DQ21" s="696"/>
      <c r="DR21" s="696"/>
      <c r="DS21" s="696"/>
      <c r="DT21" s="697"/>
      <c r="DU21" s="698"/>
      <c r="DV21" s="698"/>
      <c r="DX21" s="43"/>
      <c r="DY21" s="14"/>
      <c r="EA21" s="692"/>
      <c r="EB21" s="693"/>
      <c r="EC21" s="695"/>
      <c r="ED21" s="695"/>
      <c r="EE21" s="700"/>
      <c r="EF21" s="700"/>
      <c r="EG21" s="700"/>
      <c r="EH21" s="700"/>
      <c r="EI21" s="700"/>
      <c r="EJ21" s="700"/>
      <c r="EK21" s="700"/>
      <c r="EL21" s="700"/>
      <c r="EM21" s="700"/>
      <c r="EN21" s="701"/>
      <c r="EO21" s="7"/>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c r="IU21" s="60"/>
      <c r="IV21" s="60"/>
      <c r="IW21" s="60"/>
      <c r="IX21" s="60"/>
      <c r="IY21" s="60"/>
      <c r="IZ21" s="60"/>
      <c r="JA21" s="60"/>
      <c r="JB21" s="60"/>
      <c r="JC21" s="7"/>
    </row>
    <row r="22" spans="2:263" ht="13.5" customHeight="1" x14ac:dyDescent="0.25">
      <c r="B22" s="44">
        <v>11</v>
      </c>
      <c r="C22" s="45" t="s">
        <v>1929</v>
      </c>
      <c r="D22" s="702"/>
      <c r="E22" s="46" t="s">
        <v>41</v>
      </c>
      <c r="F22" s="421">
        <v>3</v>
      </c>
      <c r="G22" s="655">
        <v>0.2065772485077805</v>
      </c>
      <c r="H22" s="423">
        <v>0.63157859804275129</v>
      </c>
      <c r="I22" s="423">
        <v>3.0489592606025306</v>
      </c>
      <c r="J22" s="656">
        <f>SUM(G22:I22)</f>
        <v>3.8871151071530625</v>
      </c>
      <c r="K22" s="705">
        <v>0.1344404995299518</v>
      </c>
      <c r="L22" s="423">
        <v>0.28463217092088516</v>
      </c>
      <c r="M22" s="423">
        <v>1.8703322223961023</v>
      </c>
      <c r="N22" s="658">
        <f>SUM(K22:M22)</f>
        <v>2.2894048928469393</v>
      </c>
      <c r="O22" s="659">
        <f>N22+J22</f>
        <v>6.1765200000000018</v>
      </c>
      <c r="P22" s="660">
        <v>0.15260120325397816</v>
      </c>
      <c r="Q22" s="423">
        <v>0.47185264725268206</v>
      </c>
      <c r="R22" s="423">
        <v>2.2606297389240462</v>
      </c>
      <c r="S22" s="659">
        <f>SUM(P22:R22)</f>
        <v>2.8850835894307063</v>
      </c>
      <c r="T22" s="705">
        <v>0.10588063211452306</v>
      </c>
      <c r="U22" s="423">
        <v>0.22871165782608854</v>
      </c>
      <c r="V22" s="423">
        <v>1.4738441206286823</v>
      </c>
      <c r="W22" s="658">
        <f>SUM(T22:V22)</f>
        <v>1.8084364105692941</v>
      </c>
      <c r="X22" s="659">
        <f>W22+S22</f>
        <v>4.6935200000000004</v>
      </c>
      <c r="Y22" s="660">
        <v>0.17124749453762889</v>
      </c>
      <c r="Z22" s="423">
        <v>0.49844087866847719</v>
      </c>
      <c r="AA22" s="423">
        <v>1.9595907366562961</v>
      </c>
      <c r="AB22" s="659">
        <f>SUM(Y22:AA22)</f>
        <v>2.6292791098624022</v>
      </c>
      <c r="AC22" s="705">
        <v>0.1199708492135015</v>
      </c>
      <c r="AD22" s="423">
        <v>0.25854183726264807</v>
      </c>
      <c r="AE22" s="423">
        <v>1.2792285444998037</v>
      </c>
      <c r="AF22" s="658">
        <f>SUM(AC22:AE22)</f>
        <v>1.6577412309759532</v>
      </c>
      <c r="AG22" s="659">
        <f>AF22+AB22</f>
        <v>4.2870203408383549</v>
      </c>
      <c r="AH22" s="660">
        <v>0.11174408204098177</v>
      </c>
      <c r="AI22" s="423">
        <v>0.26875356473762407</v>
      </c>
      <c r="AJ22" s="423">
        <v>1.0176661914039511</v>
      </c>
      <c r="AK22" s="659">
        <f>SUM(AH22:AJ22)</f>
        <v>1.398163838182557</v>
      </c>
      <c r="AL22" s="705">
        <v>0.10172750696008925</v>
      </c>
      <c r="AM22" s="423">
        <v>0.15288458530511567</v>
      </c>
      <c r="AN22" s="423">
        <v>0.77597904568113441</v>
      </c>
      <c r="AO22" s="658">
        <f>SUM(AL22:AN22)</f>
        <v>1.0305911379463393</v>
      </c>
      <c r="AP22" s="659">
        <f>AO22+AK22</f>
        <v>2.4287549761288965</v>
      </c>
      <c r="AQ22" s="660">
        <v>5.5147421198427179E-2</v>
      </c>
      <c r="AR22" s="423">
        <v>0.13446242359322547</v>
      </c>
      <c r="AS22" s="423">
        <v>0.4297298855110252</v>
      </c>
      <c r="AT22" s="659">
        <f>SUM(AQ22:AS22)</f>
        <v>0.61933973030267786</v>
      </c>
      <c r="AU22" s="705">
        <v>5.6681974666533769E-2</v>
      </c>
      <c r="AV22" s="423">
        <v>7.0154635305560015E-2</v>
      </c>
      <c r="AW22" s="423">
        <v>0.33224582913714124</v>
      </c>
      <c r="AX22" s="658">
        <f>SUM(AU22:AW22)</f>
        <v>0.45908243910923502</v>
      </c>
      <c r="AY22" s="659">
        <f>AX22+AT22</f>
        <v>1.0784221694119129</v>
      </c>
      <c r="AZ22" s="660">
        <v>7.4474506088969036E-2</v>
      </c>
      <c r="BA22" s="423">
        <v>0.30879254743633416</v>
      </c>
      <c r="BB22" s="423">
        <v>0.9551718026808792</v>
      </c>
      <c r="BC22" s="659">
        <f>SUM(AZ22:BB22)</f>
        <v>1.3384388562061824</v>
      </c>
      <c r="BD22" s="705">
        <v>7.7374343237388191E-2</v>
      </c>
      <c r="BE22" s="423">
        <v>0.16182556150157462</v>
      </c>
      <c r="BF22" s="423">
        <v>0.73466819332003197</v>
      </c>
      <c r="BG22" s="658">
        <f>SUM(BD22:BF22)</f>
        <v>0.97386809805899477</v>
      </c>
      <c r="BH22" s="659">
        <f>BG22+BC22</f>
        <v>2.3123069542651771</v>
      </c>
      <c r="BI22" s="660">
        <v>6.4479449652935492E-2</v>
      </c>
      <c r="BJ22" s="423">
        <v>0.23295383424829341</v>
      </c>
      <c r="BK22" s="423">
        <v>0.7214576369856126</v>
      </c>
      <c r="BL22" s="659">
        <f>SUM(BI22:BK22)</f>
        <v>1.0188909208868415</v>
      </c>
      <c r="BM22" s="705">
        <v>0.10087696374808132</v>
      </c>
      <c r="BN22" s="423">
        <v>0.18495878487910522</v>
      </c>
      <c r="BO22" s="423">
        <v>0.89032515750555208</v>
      </c>
      <c r="BP22" s="658">
        <f>SUM(BM22:BO22)</f>
        <v>1.1761609061327385</v>
      </c>
      <c r="BQ22" s="659">
        <f>BP22+BL22</f>
        <v>2.1950518270195802</v>
      </c>
      <c r="BR22" s="660">
        <v>3.6906328796028488E-2</v>
      </c>
      <c r="BS22" s="423">
        <v>0.13361146429331758</v>
      </c>
      <c r="BT22" s="423">
        <v>0.4137940528119895</v>
      </c>
      <c r="BU22" s="659">
        <f>SUM(BR22:BT22)</f>
        <v>0.58431184590133556</v>
      </c>
      <c r="BV22" s="705">
        <v>6.0539512786602419E-2</v>
      </c>
      <c r="BW22" s="423">
        <v>0.11091660947974841</v>
      </c>
      <c r="BX22" s="423">
        <v>0.53392804897179669</v>
      </c>
      <c r="BY22" s="658">
        <f>SUM(BV22:BX22)</f>
        <v>0.70538417123814745</v>
      </c>
      <c r="BZ22" s="659">
        <f>BY22+BU22</f>
        <v>1.2896960171394829</v>
      </c>
      <c r="CA22" s="660">
        <v>2.3795689417711766E-2</v>
      </c>
      <c r="CB22" s="423">
        <v>8.8068128346268398E-2</v>
      </c>
      <c r="CC22" s="423">
        <v>0.27275845700659873</v>
      </c>
      <c r="CD22" s="659">
        <f>SUM(CA22:CC22)</f>
        <v>0.38462227477057886</v>
      </c>
      <c r="CE22" s="705">
        <v>3.1800919732537583E-2</v>
      </c>
      <c r="CF22" s="423">
        <v>5.6727895263733195E-2</v>
      </c>
      <c r="CG22" s="423">
        <v>0.27345513178864034</v>
      </c>
      <c r="CH22" s="658">
        <f>SUM(CE22:CG22)</f>
        <v>0.36198394678491108</v>
      </c>
      <c r="CI22" s="659">
        <f>CH22+CD22</f>
        <v>0.74660622155548995</v>
      </c>
      <c r="CJ22" s="660">
        <v>1.8987419563736542E-2</v>
      </c>
      <c r="CK22" s="423">
        <v>7.0124120313717106E-2</v>
      </c>
      <c r="CL22" s="423">
        <v>0.21718352842143721</v>
      </c>
      <c r="CM22" s="659">
        <f>SUM(CJ22:CL22)</f>
        <v>0.30629506829889086</v>
      </c>
      <c r="CN22" s="705">
        <v>2.813515465008587E-2</v>
      </c>
      <c r="CO22" s="423">
        <v>5.0523718046699466E-2</v>
      </c>
      <c r="CP22" s="423">
        <v>0.24354808005269005</v>
      </c>
      <c r="CQ22" s="658">
        <f>SUM(CN22:CP22)</f>
        <v>0.32220695274947542</v>
      </c>
      <c r="CR22" s="659">
        <f>CQ22+CM22</f>
        <v>0.62850202104836628</v>
      </c>
      <c r="CS22" s="660">
        <v>1.5364900144991417E-2</v>
      </c>
      <c r="CT22" s="423">
        <v>5.6606936762490886E-2</v>
      </c>
      <c r="CU22" s="423">
        <v>0.17531905147909668</v>
      </c>
      <c r="CV22" s="659">
        <f>SUM(CS22:CU22)</f>
        <v>0.24729088838657898</v>
      </c>
      <c r="CW22" s="705">
        <v>2.5226825394302127E-2</v>
      </c>
      <c r="CX22" s="423">
        <v>4.5578090337051742E-2</v>
      </c>
      <c r="CY22" s="423">
        <v>0.21970782878244985</v>
      </c>
      <c r="CZ22" s="658">
        <f>SUM(CW22:CY22)</f>
        <v>0.29051274451380371</v>
      </c>
      <c r="DA22" s="659">
        <f>CZ22+CV22</f>
        <v>0.53780363290038269</v>
      </c>
      <c r="DB22" s="660">
        <v>1.1816684596631492E-2</v>
      </c>
      <c r="DC22" s="423">
        <v>4.34118247820338E-2</v>
      </c>
      <c r="DD22" s="423">
        <v>0.13445207211435062</v>
      </c>
      <c r="DE22" s="659">
        <f>SUM(DB22:DD22)</f>
        <v>0.18968058149301592</v>
      </c>
      <c r="DF22" s="705">
        <v>2.1484458039155104E-2</v>
      </c>
      <c r="DG22" s="423">
        <v>3.9032293243200671E-2</v>
      </c>
      <c r="DH22" s="423">
        <v>0.18815400859153752</v>
      </c>
      <c r="DI22" s="658">
        <f>SUM(DF22:DH22)</f>
        <v>0.24867075987389331</v>
      </c>
      <c r="DJ22" s="659">
        <f>DI22+DE22</f>
        <v>0.43835134136690923</v>
      </c>
      <c r="DK22" s="660">
        <v>6.1126949367095078E-3</v>
      </c>
      <c r="DL22" s="423">
        <v>2.238352855345753E-2</v>
      </c>
      <c r="DM22" s="423">
        <v>6.9324701515164108E-2</v>
      </c>
      <c r="DN22" s="659">
        <f>SUM(DK22:DM22)</f>
        <v>9.7820925005331141E-2</v>
      </c>
      <c r="DO22" s="705">
        <v>1.2306243725455497E-2</v>
      </c>
      <c r="DP22" s="423">
        <v>2.2471123711542154E-2</v>
      </c>
      <c r="DQ22" s="423">
        <v>0.10832138346417854</v>
      </c>
      <c r="DR22" s="658">
        <f>SUM(DO22:DQ22)</f>
        <v>0.14309875090117619</v>
      </c>
      <c r="DS22" s="659">
        <f>DR22+DN22</f>
        <v>0.24091967590650731</v>
      </c>
      <c r="DT22" s="638"/>
      <c r="DU22" s="90"/>
      <c r="DV22" s="39"/>
      <c r="DX22" s="43">
        <f xml:space="preserve"> IF( SUM( EP22:JB22 ) = 0, 0, $EP$5 )</f>
        <v>0</v>
      </c>
      <c r="EA22" s="44">
        <v>11</v>
      </c>
      <c r="EB22" s="45" t="s">
        <v>1929</v>
      </c>
      <c r="EC22" s="46" t="s">
        <v>41</v>
      </c>
      <c r="ED22" s="421">
        <v>3</v>
      </c>
      <c r="EE22" s="661" t="s">
        <v>1930</v>
      </c>
      <c r="EF22" s="554" t="s">
        <v>1931</v>
      </c>
      <c r="EG22" s="662" t="s">
        <v>1932</v>
      </c>
      <c r="EH22" s="663" t="s">
        <v>1933</v>
      </c>
      <c r="EI22" s="706" t="s">
        <v>1934</v>
      </c>
      <c r="EJ22" s="554" t="s">
        <v>1935</v>
      </c>
      <c r="EK22" s="662" t="s">
        <v>1936</v>
      </c>
      <c r="EL22" s="666" t="s">
        <v>1937</v>
      </c>
      <c r="EM22" s="663" t="s">
        <v>1938</v>
      </c>
      <c r="EN22" s="529"/>
      <c r="EP22" s="61"/>
      <c r="EQ22" s="61"/>
      <c r="ER22" s="61"/>
      <c r="ES22" s="60"/>
      <c r="ET22" s="61"/>
      <c r="EU22" s="61"/>
      <c r="EV22" s="61"/>
      <c r="EW22" s="60"/>
      <c r="EX22" s="60"/>
      <c r="EY22" s="61"/>
      <c r="EZ22" s="61"/>
      <c r="FA22" s="61"/>
      <c r="FB22" s="60"/>
      <c r="FC22" s="61"/>
      <c r="FD22" s="61"/>
      <c r="FE22" s="61"/>
      <c r="FF22" s="60"/>
      <c r="FG22" s="60"/>
      <c r="FH22" s="61"/>
      <c r="FI22" s="61"/>
      <c r="FJ22" s="61"/>
      <c r="FK22" s="60"/>
      <c r="FL22" s="61"/>
      <c r="FM22" s="61"/>
      <c r="FN22" s="61"/>
      <c r="FO22" s="60"/>
      <c r="FP22" s="60"/>
      <c r="FQ22" s="61"/>
      <c r="FR22" s="61"/>
      <c r="FS22" s="61"/>
      <c r="FT22" s="60"/>
      <c r="FU22" s="61"/>
      <c r="FV22" s="61"/>
      <c r="FW22" s="61"/>
      <c r="FX22" s="60"/>
      <c r="FY22" s="60"/>
      <c r="FZ22" s="60"/>
      <c r="GA22" s="60"/>
      <c r="GB22" s="60"/>
      <c r="GC22" s="60"/>
      <c r="GD22" s="60"/>
      <c r="GE22" s="60"/>
      <c r="GF22" s="60"/>
      <c r="GG22" s="60"/>
      <c r="GH22" s="60"/>
      <c r="GI22" s="61"/>
      <c r="GJ22" s="61"/>
      <c r="GK22" s="61"/>
      <c r="GL22" s="60"/>
      <c r="GM22" s="61"/>
      <c r="GN22" s="61"/>
      <c r="GO22" s="61"/>
      <c r="GP22" s="60"/>
      <c r="GQ22" s="60"/>
      <c r="GR22" s="61"/>
      <c r="GS22" s="61"/>
      <c r="GT22" s="61"/>
      <c r="GU22" s="60"/>
      <c r="GV22" s="61"/>
      <c r="GW22" s="61"/>
      <c r="GX22" s="61"/>
      <c r="GY22" s="60"/>
      <c r="GZ22" s="60"/>
      <c r="HA22" s="61"/>
      <c r="HB22" s="61"/>
      <c r="HC22" s="61"/>
      <c r="HD22" s="60"/>
      <c r="HE22" s="61"/>
      <c r="HF22" s="61"/>
      <c r="HG22" s="61"/>
      <c r="HH22" s="60"/>
      <c r="HI22" s="60"/>
      <c r="HJ22" s="61"/>
      <c r="HK22" s="61"/>
      <c r="HL22" s="61"/>
      <c r="HM22" s="60"/>
      <c r="HN22" s="61"/>
      <c r="HO22" s="61"/>
      <c r="HP22" s="61"/>
      <c r="HQ22" s="60"/>
      <c r="HR22" s="60"/>
      <c r="HS22" s="61"/>
      <c r="HT22" s="61"/>
      <c r="HU22" s="61"/>
      <c r="HV22" s="60"/>
      <c r="HW22" s="61"/>
      <c r="HX22" s="61"/>
      <c r="HY22" s="61"/>
      <c r="HZ22" s="60"/>
      <c r="IA22" s="60"/>
      <c r="IB22" s="61"/>
      <c r="IC22" s="61"/>
      <c r="ID22" s="61"/>
      <c r="IE22" s="60"/>
      <c r="IF22" s="61"/>
      <c r="IG22" s="61"/>
      <c r="IH22" s="61"/>
      <c r="II22" s="60"/>
      <c r="IJ22" s="60"/>
      <c r="IK22" s="61"/>
      <c r="IL22" s="61"/>
      <c r="IM22" s="61"/>
      <c r="IN22" s="60"/>
      <c r="IO22" s="61"/>
      <c r="IP22" s="61"/>
      <c r="IQ22" s="61"/>
      <c r="IR22" s="60"/>
      <c r="IS22" s="60"/>
      <c r="IT22" s="61"/>
      <c r="IU22" s="61"/>
      <c r="IV22" s="61"/>
      <c r="IW22" s="60"/>
      <c r="IX22" s="61"/>
      <c r="IY22" s="61"/>
      <c r="IZ22" s="61"/>
      <c r="JA22" s="60"/>
      <c r="JB22" s="60"/>
    </row>
    <row r="23" spans="2:263" ht="14.25" customHeight="1" x14ac:dyDescent="0.25">
      <c r="B23" s="62">
        <v>12</v>
      </c>
      <c r="C23" s="63" t="s">
        <v>1939</v>
      </c>
      <c r="D23" s="683"/>
      <c r="E23" s="64" t="s">
        <v>41</v>
      </c>
      <c r="F23" s="79">
        <v>3</v>
      </c>
      <c r="G23" s="707"/>
      <c r="H23" s="708"/>
      <c r="I23" s="708"/>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9"/>
      <c r="AH23" s="672">
        <v>8.5818429135786113E-3</v>
      </c>
      <c r="AI23" s="710">
        <v>2.5478827309394624E-2</v>
      </c>
      <c r="AJ23" s="667">
        <v>9.6478501316640167E-2</v>
      </c>
      <c r="AK23" s="671">
        <f>SUM(AH23:AJ23)</f>
        <v>0.13053917153961342</v>
      </c>
      <c r="AL23" s="711">
        <v>6.6395124542184157E-3</v>
      </c>
      <c r="AM23" s="710">
        <v>1.4494021506506657E-2</v>
      </c>
      <c r="AN23" s="667">
        <v>7.3565670170441549E-2</v>
      </c>
      <c r="AO23" s="670">
        <f>SUM(AL23:AN23)</f>
        <v>9.4699204131166614E-2</v>
      </c>
      <c r="AP23" s="671">
        <f>AO23+AK23</f>
        <v>0.22523837567078003</v>
      </c>
      <c r="AQ23" s="672">
        <v>2.8608715663603797E-2</v>
      </c>
      <c r="AR23" s="710">
        <v>6.476072181288732E-2</v>
      </c>
      <c r="AS23" s="667">
        <v>0.20696947761742962</v>
      </c>
      <c r="AT23" s="671">
        <f>SUM(AQ23:AS23)</f>
        <v>0.30033891509392074</v>
      </c>
      <c r="AU23" s="711">
        <v>3.0358444314118428E-2</v>
      </c>
      <c r="AV23" s="710">
        <v>3.3788360342605309E-2</v>
      </c>
      <c r="AW23" s="667">
        <v>0.16001853260754814</v>
      </c>
      <c r="AX23" s="670">
        <f>SUM(AU23:AW23)</f>
        <v>0.22416533726427187</v>
      </c>
      <c r="AY23" s="671">
        <f>AX23+AT23</f>
        <v>0.52450425235819265</v>
      </c>
      <c r="AZ23" s="672">
        <v>0.10173619275938349</v>
      </c>
      <c r="BA23" s="430">
        <v>0.35248023903504377</v>
      </c>
      <c r="BB23" s="430">
        <v>1.0902064858041636</v>
      </c>
      <c r="BC23" s="671">
        <f>SUM(AZ23:BB23)</f>
        <v>1.5444229175985908</v>
      </c>
      <c r="BD23" s="711">
        <v>0.11682580574756479</v>
      </c>
      <c r="BE23" s="430">
        <v>0.18465984318584588</v>
      </c>
      <c r="BF23" s="430">
        <v>0.89152978054241716</v>
      </c>
      <c r="BG23" s="670">
        <f>SUM(BD23:BF23)</f>
        <v>1.1930154294758277</v>
      </c>
      <c r="BH23" s="671">
        <f>BG23+BC23</f>
        <v>2.7374383470744186</v>
      </c>
      <c r="BI23" s="672">
        <v>4.8211646640645589E-2</v>
      </c>
      <c r="BJ23" s="430">
        <v>0.17418089020322369</v>
      </c>
      <c r="BK23" s="430">
        <v>0.53943792708785943</v>
      </c>
      <c r="BL23" s="671">
        <f>SUM(BI23:BK23)</f>
        <v>0.76183046393172871</v>
      </c>
      <c r="BM23" s="711">
        <v>7.5426272348500092E-2</v>
      </c>
      <c r="BN23" s="430">
        <v>0.13829472223587197</v>
      </c>
      <c r="BO23" s="430">
        <v>0.66570112058921171</v>
      </c>
      <c r="BP23" s="670">
        <f>SUM(BM23:BO23)</f>
        <v>0.87942211517358371</v>
      </c>
      <c r="BQ23" s="671">
        <f>BP23+BL23</f>
        <v>1.6412525791053123</v>
      </c>
      <c r="BR23" s="672">
        <v>0.1318435359895806</v>
      </c>
      <c r="BS23" s="430">
        <v>0.4773113033955364</v>
      </c>
      <c r="BT23" s="430">
        <v>1.4782307770493488</v>
      </c>
      <c r="BU23" s="671">
        <f>SUM(BR23:BT23)</f>
        <v>2.0873856164344655</v>
      </c>
      <c r="BV23" s="711">
        <v>0.21627031713138073</v>
      </c>
      <c r="BW23" s="430">
        <v>0.39623659331185285</v>
      </c>
      <c r="BX23" s="430">
        <v>1.907395404444423</v>
      </c>
      <c r="BY23" s="670">
        <f>SUM(BV23:BX23)</f>
        <v>2.5199023148876565</v>
      </c>
      <c r="BZ23" s="671">
        <f>BY23+BU23</f>
        <v>4.607287931322122</v>
      </c>
      <c r="CA23" s="672">
        <v>0.18284645901479391</v>
      </c>
      <c r="CB23" s="430">
        <v>0.67671691025643166</v>
      </c>
      <c r="CC23" s="430">
        <v>2.0958803569218607</v>
      </c>
      <c r="CD23" s="671">
        <f>SUM(CA23:CC23)</f>
        <v>2.9554437261930864</v>
      </c>
      <c r="CE23" s="711">
        <v>0.24435877710608203</v>
      </c>
      <c r="CF23" s="430">
        <v>0.43589805675540499</v>
      </c>
      <c r="CG23" s="430">
        <v>2.1012336171172303</v>
      </c>
      <c r="CH23" s="670">
        <f>SUM(CE23:CG23)</f>
        <v>2.7814904509787173</v>
      </c>
      <c r="CI23" s="671">
        <f>CH23+CD23</f>
        <v>5.7369341771718041</v>
      </c>
      <c r="CJ23" s="672">
        <v>0.15988240130015541</v>
      </c>
      <c r="CK23" s="430">
        <v>0.59047585203366937</v>
      </c>
      <c r="CL23" s="430">
        <v>1.8287805739110459</v>
      </c>
      <c r="CM23" s="671">
        <f>SUM(CJ23:CL23)</f>
        <v>2.5791388272448708</v>
      </c>
      <c r="CN23" s="711">
        <v>0.2369103432568663</v>
      </c>
      <c r="CO23" s="430">
        <v>0.42543186749535666</v>
      </c>
      <c r="CP23" s="430">
        <v>2.0507816630983919</v>
      </c>
      <c r="CQ23" s="670">
        <f>SUM(CN23:CP23)</f>
        <v>2.7131238738506149</v>
      </c>
      <c r="CR23" s="671">
        <f>CQ23+CM23</f>
        <v>5.2922627010954857</v>
      </c>
      <c r="CS23" s="672">
        <v>0.13339372766242164</v>
      </c>
      <c r="CT23" s="430">
        <v>0.49144545262541639</v>
      </c>
      <c r="CU23" s="430">
        <v>1.5220705365052516</v>
      </c>
      <c r="CV23" s="671">
        <f>SUM(CS23:CU23)</f>
        <v>2.1469097167930897</v>
      </c>
      <c r="CW23" s="711">
        <v>0.21901218001289396</v>
      </c>
      <c r="CX23" s="430">
        <v>0.39569611988502301</v>
      </c>
      <c r="CY23" s="430">
        <v>1.9074413762110687</v>
      </c>
      <c r="CZ23" s="670">
        <f>SUM(CW23:CY23)</f>
        <v>2.5221496761089854</v>
      </c>
      <c r="DA23" s="671">
        <f>CZ23+CV23</f>
        <v>4.6690593929020752</v>
      </c>
      <c r="DB23" s="672">
        <v>3.5328650447913792E-2</v>
      </c>
      <c r="DC23" s="430">
        <v>0.12978946594442831</v>
      </c>
      <c r="DD23" s="430">
        <v>0.40197487026772688</v>
      </c>
      <c r="DE23" s="671">
        <f>SUM(DB23:DD23)</f>
        <v>0.56709298666006891</v>
      </c>
      <c r="DF23" s="711">
        <v>6.4232645114734657E-2</v>
      </c>
      <c r="DG23" s="430">
        <v>0.11669586616220551</v>
      </c>
      <c r="DH23" s="430">
        <v>0.56252895180083606</v>
      </c>
      <c r="DI23" s="670">
        <f>SUM(DF23:DH23)</f>
        <v>0.74345746307777616</v>
      </c>
      <c r="DJ23" s="671">
        <f>DI23+DE23</f>
        <v>1.3105504497378451</v>
      </c>
      <c r="DK23" s="672">
        <v>1.5227671662948649E-2</v>
      </c>
      <c r="DL23" s="430">
        <v>5.5760843130471645E-2</v>
      </c>
      <c r="DM23" s="430">
        <v>0.17269858936770385</v>
      </c>
      <c r="DN23" s="671">
        <f>SUM(DK23:DM23)</f>
        <v>0.24368710416112416</v>
      </c>
      <c r="DO23" s="711">
        <v>3.0656762818321526E-2</v>
      </c>
      <c r="DP23" s="430">
        <v>5.5979056262386057E-2</v>
      </c>
      <c r="DQ23" s="430">
        <v>0.26984537565632055</v>
      </c>
      <c r="DR23" s="670">
        <f>SUM(DO23:DQ23)</f>
        <v>0.35648119473702811</v>
      </c>
      <c r="DS23" s="671">
        <f>DR23+DN23</f>
        <v>0.60016829889815226</v>
      </c>
      <c r="DT23" s="638"/>
      <c r="DU23" s="91"/>
      <c r="DV23" s="37"/>
      <c r="DX23" s="43">
        <f xml:space="preserve"> IF( SUM( EP23:JB23 ) = 0, 0, $EP$5 )</f>
        <v>0</v>
      </c>
      <c r="EA23" s="62">
        <v>12</v>
      </c>
      <c r="EB23" s="63" t="s">
        <v>1939</v>
      </c>
      <c r="EC23" s="64" t="s">
        <v>41</v>
      </c>
      <c r="ED23" s="79">
        <v>3</v>
      </c>
      <c r="EE23" s="673" t="s">
        <v>1940</v>
      </c>
      <c r="EF23" s="563" t="s">
        <v>1941</v>
      </c>
      <c r="EG23" s="674" t="s">
        <v>1942</v>
      </c>
      <c r="EH23" s="675" t="s">
        <v>1943</v>
      </c>
      <c r="EI23" s="712" t="s">
        <v>1944</v>
      </c>
      <c r="EJ23" s="563" t="s">
        <v>1945</v>
      </c>
      <c r="EK23" s="674" t="s">
        <v>1946</v>
      </c>
      <c r="EL23" s="585" t="s">
        <v>1947</v>
      </c>
      <c r="EM23" s="675" t="s">
        <v>1948</v>
      </c>
      <c r="EN23" s="529"/>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1"/>
      <c r="FR23" s="61"/>
      <c r="FS23" s="61"/>
      <c r="FT23" s="60"/>
      <c r="FU23" s="61"/>
      <c r="FV23" s="61"/>
      <c r="FW23" s="61"/>
      <c r="FX23" s="60"/>
      <c r="FY23" s="60"/>
      <c r="FZ23" s="60"/>
      <c r="GA23" s="60"/>
      <c r="GB23" s="60"/>
      <c r="GC23" s="60"/>
      <c r="GD23" s="60"/>
      <c r="GE23" s="60"/>
      <c r="GF23" s="60"/>
      <c r="GG23" s="60"/>
      <c r="GH23" s="60"/>
      <c r="GI23" s="61"/>
      <c r="GJ23" s="61"/>
      <c r="GK23" s="61"/>
      <c r="GL23" s="60"/>
      <c r="GM23" s="61"/>
      <c r="GN23" s="61"/>
      <c r="GO23" s="61"/>
      <c r="GP23" s="60"/>
      <c r="GQ23" s="60"/>
      <c r="GR23" s="61"/>
      <c r="GS23" s="61"/>
      <c r="GT23" s="61"/>
      <c r="GU23" s="60"/>
      <c r="GV23" s="61"/>
      <c r="GW23" s="61"/>
      <c r="GX23" s="61"/>
      <c r="GY23" s="60"/>
      <c r="GZ23" s="60"/>
      <c r="HA23" s="61"/>
      <c r="HB23" s="61"/>
      <c r="HC23" s="61"/>
      <c r="HD23" s="60"/>
      <c r="HE23" s="61"/>
      <c r="HF23" s="61"/>
      <c r="HG23" s="61"/>
      <c r="HH23" s="60"/>
      <c r="HI23" s="60"/>
      <c r="HJ23" s="61"/>
      <c r="HK23" s="61"/>
      <c r="HL23" s="61"/>
      <c r="HM23" s="60"/>
      <c r="HN23" s="61"/>
      <c r="HO23" s="61"/>
      <c r="HP23" s="61"/>
      <c r="HQ23" s="60"/>
      <c r="HR23" s="60"/>
      <c r="HS23" s="61"/>
      <c r="HT23" s="61"/>
      <c r="HU23" s="61"/>
      <c r="HV23" s="60"/>
      <c r="HW23" s="61"/>
      <c r="HX23" s="61"/>
      <c r="HY23" s="61"/>
      <c r="HZ23" s="60"/>
      <c r="IA23" s="60"/>
      <c r="IB23" s="61"/>
      <c r="IC23" s="61"/>
      <c r="ID23" s="61"/>
      <c r="IE23" s="60"/>
      <c r="IF23" s="61"/>
      <c r="IG23" s="61"/>
      <c r="IH23" s="61"/>
      <c r="II23" s="60"/>
      <c r="IJ23" s="60"/>
      <c r="IK23" s="61"/>
      <c r="IL23" s="61"/>
      <c r="IM23" s="61"/>
      <c r="IN23" s="60"/>
      <c r="IO23" s="61"/>
      <c r="IP23" s="61"/>
      <c r="IQ23" s="61"/>
      <c r="IR23" s="60"/>
      <c r="IS23" s="60"/>
      <c r="IT23" s="61"/>
      <c r="IU23" s="61"/>
      <c r="IV23" s="61"/>
      <c r="IW23" s="60"/>
      <c r="IX23" s="61"/>
      <c r="IY23" s="61"/>
      <c r="IZ23" s="61"/>
      <c r="JA23" s="60"/>
      <c r="JB23" s="60"/>
    </row>
    <row r="24" spans="2:263" ht="14.25" customHeight="1" x14ac:dyDescent="0.25">
      <c r="B24" s="62">
        <v>13</v>
      </c>
      <c r="C24" s="63" t="s">
        <v>1949</v>
      </c>
      <c r="D24" s="683"/>
      <c r="E24" s="64" t="s">
        <v>41</v>
      </c>
      <c r="F24" s="79">
        <v>3</v>
      </c>
      <c r="G24" s="713"/>
      <c r="H24" s="714"/>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5"/>
      <c r="AI24" s="715"/>
      <c r="AJ24" s="715"/>
      <c r="AK24" s="715"/>
      <c r="AL24" s="715"/>
      <c r="AM24" s="715"/>
      <c r="AN24" s="715"/>
      <c r="AO24" s="715"/>
      <c r="AP24" s="715"/>
      <c r="AQ24" s="715"/>
      <c r="AR24" s="715"/>
      <c r="AS24" s="715"/>
      <c r="AT24" s="715"/>
      <c r="AU24" s="715"/>
      <c r="AV24" s="715"/>
      <c r="AW24" s="715"/>
      <c r="AX24" s="715"/>
      <c r="AY24" s="715"/>
      <c r="AZ24" s="715"/>
      <c r="BA24" s="715"/>
      <c r="BB24" s="715"/>
      <c r="BC24" s="715"/>
      <c r="BD24" s="715"/>
      <c r="BE24" s="715"/>
      <c r="BF24" s="715"/>
      <c r="BG24" s="715"/>
      <c r="BH24" s="715"/>
      <c r="BI24" s="715"/>
      <c r="BJ24" s="715"/>
      <c r="BK24" s="715"/>
      <c r="BL24" s="715"/>
      <c r="BM24" s="715"/>
      <c r="BN24" s="715"/>
      <c r="BO24" s="715"/>
      <c r="BP24" s="715"/>
      <c r="BQ24" s="715"/>
      <c r="BR24" s="715"/>
      <c r="BS24" s="715"/>
      <c r="BT24" s="715"/>
      <c r="BU24" s="715"/>
      <c r="BV24" s="715"/>
      <c r="BW24" s="715"/>
      <c r="BX24" s="715"/>
      <c r="BY24" s="715"/>
      <c r="BZ24" s="716"/>
      <c r="CA24" s="672">
        <v>3.7055629353728199E-2</v>
      </c>
      <c r="CB24" s="430">
        <v>0.13714332308635846</v>
      </c>
      <c r="CC24" s="430">
        <v>0.42475072306197803</v>
      </c>
      <c r="CD24" s="671">
        <f>SUM(CA24:CC24)</f>
        <v>0.59894967550206468</v>
      </c>
      <c r="CE24" s="669">
        <v>4.9521704289830631E-2</v>
      </c>
      <c r="CF24" s="430">
        <v>8.8339019055500484E-2</v>
      </c>
      <c r="CG24" s="430">
        <v>0.42583561377685714</v>
      </c>
      <c r="CH24" s="670">
        <f>SUM(CE24:CG24)</f>
        <v>0.56369633712218825</v>
      </c>
      <c r="CI24" s="671">
        <f>CH24+CD24</f>
        <v>1.1626460126242528</v>
      </c>
      <c r="CJ24" s="672">
        <v>9.1197775374775747E-2</v>
      </c>
      <c r="CK24" s="430">
        <v>0.33681057877596166</v>
      </c>
      <c r="CL24" s="430">
        <v>1.0431462039163839</v>
      </c>
      <c r="CM24" s="671">
        <f>SUM(CJ24:CL24)</f>
        <v>1.4711545580671213</v>
      </c>
      <c r="CN24" s="669">
        <v>0.13513492474846706</v>
      </c>
      <c r="CO24" s="430">
        <v>0.24266860876247789</v>
      </c>
      <c r="CP24" s="430">
        <v>1.1697768105373982</v>
      </c>
      <c r="CQ24" s="670">
        <f>SUM(CN24:CP24)</f>
        <v>1.5475803440483431</v>
      </c>
      <c r="CR24" s="671">
        <f>CQ24+CM24</f>
        <v>3.0187349021154644</v>
      </c>
      <c r="CS24" s="672">
        <v>0.13935771441324665</v>
      </c>
      <c r="CT24" s="430">
        <v>0.51341780634528966</v>
      </c>
      <c r="CU24" s="430">
        <v>1.5901217760396249</v>
      </c>
      <c r="CV24" s="671">
        <f>SUM(CS24:CU24)</f>
        <v>2.2428972967981613</v>
      </c>
      <c r="CW24" s="669">
        <v>0.22880413772151839</v>
      </c>
      <c r="CX24" s="430">
        <v>0.413387554540177</v>
      </c>
      <c r="CY24" s="430">
        <v>1.9927224107473196</v>
      </c>
      <c r="CZ24" s="670">
        <f>SUM(CW24:CY24)</f>
        <v>2.6349141030090149</v>
      </c>
      <c r="DA24" s="671">
        <f>CZ24+CV24</f>
        <v>4.8778113998071762</v>
      </c>
      <c r="DB24" s="672">
        <v>0.1712651292714279</v>
      </c>
      <c r="DC24" s="430">
        <v>0.62918932314763032</v>
      </c>
      <c r="DD24" s="430">
        <v>1.948681233147219</v>
      </c>
      <c r="DE24" s="671">
        <f>SUM(DB24:DD24)</f>
        <v>2.7491356855662774</v>
      </c>
      <c r="DF24" s="669">
        <v>0.31138501271764252</v>
      </c>
      <c r="DG24" s="430">
        <v>0.56571457868670361</v>
      </c>
      <c r="DH24" s="430">
        <v>2.7270102997885708</v>
      </c>
      <c r="DI24" s="670">
        <f>SUM(DF24:DH24)</f>
        <v>3.604109891192917</v>
      </c>
      <c r="DJ24" s="671">
        <f>DI24+DE24</f>
        <v>6.3532455767591944</v>
      </c>
      <c r="DK24" s="672">
        <v>0.17499953710512819</v>
      </c>
      <c r="DL24" s="430">
        <v>0.6408150866666813</v>
      </c>
      <c r="DM24" s="430">
        <v>1.9846877360504267</v>
      </c>
      <c r="DN24" s="671">
        <f>SUM(DK24:DM24)</f>
        <v>2.8005023598222363</v>
      </c>
      <c r="DO24" s="669">
        <v>0.35231382847593673</v>
      </c>
      <c r="DP24" s="430">
        <v>0.64332283689406489</v>
      </c>
      <c r="DQ24" s="430">
        <v>3.1011186000756874</v>
      </c>
      <c r="DR24" s="670">
        <f>SUM(DO24:DQ24)</f>
        <v>4.0967552654456894</v>
      </c>
      <c r="DS24" s="671">
        <f>DR24+DN24</f>
        <v>6.8972576252679261</v>
      </c>
      <c r="DT24" s="638"/>
      <c r="DU24" s="91"/>
      <c r="DV24" s="37"/>
      <c r="DX24" s="43">
        <f xml:space="preserve"> IF( SUM( EP24:JB24 ) = 0, 0, $EP$5 )</f>
        <v>0</v>
      </c>
      <c r="EA24" s="62">
        <v>13</v>
      </c>
      <c r="EB24" s="63" t="s">
        <v>1949</v>
      </c>
      <c r="EC24" s="64" t="s">
        <v>41</v>
      </c>
      <c r="ED24" s="79">
        <v>3</v>
      </c>
      <c r="EE24" s="673" t="s">
        <v>1950</v>
      </c>
      <c r="EF24" s="563" t="s">
        <v>1951</v>
      </c>
      <c r="EG24" s="674" t="s">
        <v>1952</v>
      </c>
      <c r="EH24" s="675" t="s">
        <v>1953</v>
      </c>
      <c r="EI24" s="712" t="s">
        <v>1954</v>
      </c>
      <c r="EJ24" s="563" t="s">
        <v>1955</v>
      </c>
      <c r="EK24" s="674" t="s">
        <v>1956</v>
      </c>
      <c r="EL24" s="585" t="s">
        <v>1957</v>
      </c>
      <c r="EM24" s="675" t="s">
        <v>1958</v>
      </c>
      <c r="EN24" s="529"/>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1"/>
      <c r="HK24" s="61"/>
      <c r="HL24" s="61"/>
      <c r="HM24" s="60"/>
      <c r="HN24" s="61"/>
      <c r="HO24" s="61"/>
      <c r="HP24" s="61"/>
      <c r="HQ24" s="60"/>
      <c r="HR24" s="60"/>
      <c r="HS24" s="61"/>
      <c r="HT24" s="61"/>
      <c r="HU24" s="61"/>
      <c r="HV24" s="60"/>
      <c r="HW24" s="61"/>
      <c r="HX24" s="61"/>
      <c r="HY24" s="61"/>
      <c r="HZ24" s="60"/>
      <c r="IA24" s="60"/>
      <c r="IB24" s="61"/>
      <c r="IC24" s="61"/>
      <c r="ID24" s="61"/>
      <c r="IE24" s="60"/>
      <c r="IF24" s="61"/>
      <c r="IG24" s="61"/>
      <c r="IH24" s="61"/>
      <c r="II24" s="60"/>
      <c r="IJ24" s="60"/>
      <c r="IK24" s="61"/>
      <c r="IL24" s="61"/>
      <c r="IM24" s="61"/>
      <c r="IN24" s="60"/>
      <c r="IO24" s="61"/>
      <c r="IP24" s="61"/>
      <c r="IQ24" s="61"/>
      <c r="IR24" s="60"/>
      <c r="IS24" s="60"/>
      <c r="IT24" s="61"/>
      <c r="IU24" s="61"/>
      <c r="IV24" s="61"/>
      <c r="IW24" s="60"/>
      <c r="IX24" s="61"/>
      <c r="IY24" s="61"/>
      <c r="IZ24" s="61"/>
      <c r="JA24" s="60"/>
      <c r="JB24" s="60"/>
    </row>
    <row r="25" spans="2:263" s="688" customFormat="1" ht="14.25" customHeight="1" x14ac:dyDescent="0.25">
      <c r="B25" s="62">
        <v>14</v>
      </c>
      <c r="C25" s="63" t="s">
        <v>1959</v>
      </c>
      <c r="D25" s="683"/>
      <c r="E25" s="64" t="s">
        <v>41</v>
      </c>
      <c r="F25" s="79">
        <v>3</v>
      </c>
      <c r="G25" s="717">
        <f>G17+G22+G23+G24</f>
        <v>3.0905002928945877</v>
      </c>
      <c r="H25" s="718">
        <f>H17+H22+H23+H24</f>
        <v>9.4487357941722205</v>
      </c>
      <c r="I25" s="718">
        <f>I17+I22+I23+I24</f>
        <v>45.613975188370695</v>
      </c>
      <c r="J25" s="671">
        <f>SUM(G25:I25)</f>
        <v>58.153211275437499</v>
      </c>
      <c r="K25" s="717">
        <f>K17+K22+K23+K24</f>
        <v>2.755013975243676</v>
      </c>
      <c r="L25" s="717">
        <f>L17+L22+L23+L24</f>
        <v>4.358823395282343</v>
      </c>
      <c r="M25" s="717">
        <f>M17+M22+M23+M24</f>
        <v>35.940005834545907</v>
      </c>
      <c r="N25" s="717">
        <f>SUM(K25:M25)</f>
        <v>43.053843205071928</v>
      </c>
      <c r="O25" s="668">
        <f>N25+J25</f>
        <v>101.20705448050943</v>
      </c>
      <c r="P25" s="717">
        <f>P17+P22+P23+P24</f>
        <v>3.0171509704537089</v>
      </c>
      <c r="Q25" s="717">
        <f>Q17+Q22+Q23+Q24</f>
        <v>9.3292231136615769</v>
      </c>
      <c r="R25" s="717">
        <f>R17+R22+R23+R24</f>
        <v>44.695985779872231</v>
      </c>
      <c r="S25" s="671">
        <f>SUM(P25:R25)</f>
        <v>57.042359863987514</v>
      </c>
      <c r="T25" s="717">
        <f>T17+T22+T23+T24</f>
        <v>2.908178137579934</v>
      </c>
      <c r="U25" s="717">
        <f>U17+U22+U23+U24</f>
        <v>4.6319788446876107</v>
      </c>
      <c r="V25" s="717">
        <f>V17+V22+V23+V24</f>
        <v>37.859259171481888</v>
      </c>
      <c r="W25" s="717">
        <f>SUM(T25:V25)</f>
        <v>45.399416153749435</v>
      </c>
      <c r="X25" s="668">
        <f>W25+S25</f>
        <v>102.44177601773694</v>
      </c>
      <c r="Y25" s="717">
        <f>Y17+Y22+Y23+Y24</f>
        <v>3.5629600338158864</v>
      </c>
      <c r="Z25" s="717">
        <f>Z17+Z22+Z23+Z24</f>
        <v>10.166262002982958</v>
      </c>
      <c r="AA25" s="717">
        <f>AA17+AA22+AA23+AA24</f>
        <v>47.192866775716723</v>
      </c>
      <c r="AB25" s="671">
        <f>SUM(Y25:AA25)</f>
        <v>60.922088812515568</v>
      </c>
      <c r="AC25" s="717">
        <f>AC17+AC22+AC23+AC24</f>
        <v>3.2463218350629912</v>
      </c>
      <c r="AD25" s="717">
        <f>AD17+AD22+AD23+AD24</f>
        <v>6.9906941140677965</v>
      </c>
      <c r="AE25" s="717">
        <f>AE17+AE22+AE23+AE24</f>
        <v>37.650797289394461</v>
      </c>
      <c r="AF25" s="717">
        <f>SUM(AC25:AE25)</f>
        <v>47.887813238525247</v>
      </c>
      <c r="AG25" s="668">
        <f>AF25+AB25</f>
        <v>108.80990205104081</v>
      </c>
      <c r="AH25" s="717">
        <f>AH17+AH22+AH23+AH24</f>
        <v>3.206985041605976</v>
      </c>
      <c r="AI25" s="717">
        <f>AI17+AI22+AI23+AI24</f>
        <v>7.9364459980684776</v>
      </c>
      <c r="AJ25" s="717">
        <f>AJ17+AJ22+AJ23+AJ24</f>
        <v>35.75941331809063</v>
      </c>
      <c r="AK25" s="671">
        <f>SUM(AH25:AJ25)</f>
        <v>46.902844357765083</v>
      </c>
      <c r="AL25" s="717">
        <f>AL17+AL22+AL23+AL24</f>
        <v>3.2666370595318117</v>
      </c>
      <c r="AM25" s="717">
        <f>AM17+AM22+AM23+AM24</f>
        <v>5.9297665164201243</v>
      </c>
      <c r="AN25" s="717">
        <f>AN17+AN22+AN23+AN24</f>
        <v>32.333466073828959</v>
      </c>
      <c r="AO25" s="717">
        <f>SUM(AL25:AN25)</f>
        <v>41.529869649780892</v>
      </c>
      <c r="AP25" s="668">
        <f>AO25+AK25</f>
        <v>88.432714007545968</v>
      </c>
      <c r="AQ25" s="717">
        <f>AQ17+AQ22+AQ23+AQ24</f>
        <v>2.9681531279439395</v>
      </c>
      <c r="AR25" s="717">
        <f>AR17+AR22+AR23+AR24</f>
        <v>9.4905708840947529</v>
      </c>
      <c r="AS25" s="717">
        <f>AS17+AS22+AS23+AS24</f>
        <v>34.910712850633395</v>
      </c>
      <c r="AT25" s="671">
        <f>SUM(AQ25:AS25)</f>
        <v>47.369436862672089</v>
      </c>
      <c r="AU25" s="717">
        <f>AU17+AU22+AU23+AU24</f>
        <v>3.2376232672037015</v>
      </c>
      <c r="AV25" s="717">
        <f>AV17+AV22+AV23+AV24</f>
        <v>6.7560291054921109</v>
      </c>
      <c r="AW25" s="717">
        <f>AW17+AW22+AW23+AW24</f>
        <v>33.153696833278666</v>
      </c>
      <c r="AX25" s="717">
        <f>SUM(AU25:AW25)</f>
        <v>43.147349205974479</v>
      </c>
      <c r="AY25" s="668">
        <f>AX25+AT25</f>
        <v>90.516786068646567</v>
      </c>
      <c r="AZ25" s="717">
        <f>AZ17+AZ22+AZ23+AZ24</f>
        <v>2.9229391819455</v>
      </c>
      <c r="BA25" s="717">
        <f>BA17+BA22+BA23+BA24</f>
        <v>10.151677783422725</v>
      </c>
      <c r="BB25" s="717">
        <f>BB17+BB22+BB23+BB24</f>
        <v>38.73085976462297</v>
      </c>
      <c r="BC25" s="671">
        <f>SUM(AZ25:BB25)</f>
        <v>51.805476729991199</v>
      </c>
      <c r="BD25" s="717">
        <f>BD17+BD22+BD23+BD24</f>
        <v>3.7702582378927727</v>
      </c>
      <c r="BE25" s="717">
        <f>BE17+BE22+BE23+BE24</f>
        <v>7.0211242879422171</v>
      </c>
      <c r="BF25" s="717">
        <f>BF17+BF22+BF23+BF24</f>
        <v>38.08657360624197</v>
      </c>
      <c r="BG25" s="717">
        <f>SUM(BD25:BF25)</f>
        <v>48.87795613207696</v>
      </c>
      <c r="BH25" s="668">
        <f>BG25+BC25</f>
        <v>100.68343286206816</v>
      </c>
      <c r="BI25" s="717">
        <f>BI17+BI22+BI23+BI24</f>
        <v>2.6446376960629814</v>
      </c>
      <c r="BJ25" s="717">
        <f>BJ17+BJ22+BJ23+BJ24</f>
        <v>9.470911645033965</v>
      </c>
      <c r="BK25" s="717">
        <f>BK17+BK22+BK23+BK24</f>
        <v>35.73221496907626</v>
      </c>
      <c r="BL25" s="671">
        <f>SUM(BI25:BK25)</f>
        <v>47.847764310173204</v>
      </c>
      <c r="BM25" s="717">
        <f>BM17+BM22+BM23+BM24</f>
        <v>4.4733218992418085</v>
      </c>
      <c r="BN25" s="717">
        <f>BN17+BN22+BN23+BN24</f>
        <v>8.0085254743294367</v>
      </c>
      <c r="BO25" s="717">
        <f>BO17+BO22+BO23+BO24</f>
        <v>43.218641264365502</v>
      </c>
      <c r="BP25" s="717">
        <f>SUM(BM25:BO25)</f>
        <v>55.700488637936743</v>
      </c>
      <c r="BQ25" s="668">
        <f>BP25+BL25</f>
        <v>103.54825294810995</v>
      </c>
      <c r="BR25" s="717">
        <f>BR17+BR22+BR23+BR24</f>
        <v>2.670336858624121</v>
      </c>
      <c r="BS25" s="717">
        <f>BS17+BS22+BS23+BS24</f>
        <v>9.77438342363393</v>
      </c>
      <c r="BT25" s="717">
        <f>BT17+BT22+BT23+BT24</f>
        <v>36.518084854873671</v>
      </c>
      <c r="BU25" s="671">
        <f>SUM(BR25:BT25)</f>
        <v>48.962805137131724</v>
      </c>
      <c r="BV25" s="717">
        <f>BV17+BV22+BV23+BV24</f>
        <v>4.635925164254143</v>
      </c>
      <c r="BW25" s="717">
        <f>BW17+BW22+BW23+BW24</f>
        <v>8.383753789518261</v>
      </c>
      <c r="BX25" s="717">
        <f>BX17+BX22+BX23+BX24</f>
        <v>45.065417072922422</v>
      </c>
      <c r="BY25" s="717">
        <f>SUM(BV25:BX25)</f>
        <v>58.085096026694828</v>
      </c>
      <c r="BZ25" s="668">
        <f>BY25+BU25</f>
        <v>107.04790116382655</v>
      </c>
      <c r="CA25" s="717">
        <f>CA17+CA22+CA23+CA24</f>
        <v>2.303530198051885</v>
      </c>
      <c r="CB25" s="717">
        <f>CB17+CB22+CB23+CB24</f>
        <v>8.2048436527013511</v>
      </c>
      <c r="CC25" s="717">
        <f>CC17+CC22+CC23+CC24</f>
        <v>30.688482311622884</v>
      </c>
      <c r="CD25" s="671">
        <f>SUM(CA25:CC25)</f>
        <v>41.196856162376122</v>
      </c>
      <c r="CE25" s="717">
        <f>CE17+CE22+CE23+CE24</f>
        <v>4.2815884317043746</v>
      </c>
      <c r="CF25" s="717">
        <f>CF17+CF22+CF23+CF24</f>
        <v>7.6612564342294318</v>
      </c>
      <c r="CG25" s="717">
        <f>CG17+CG22+CG23+CG24</f>
        <v>41.066635936973881</v>
      </c>
      <c r="CH25" s="717">
        <f>SUM(CE25:CG25)</f>
        <v>53.009480802907689</v>
      </c>
      <c r="CI25" s="668">
        <f>CH25+CD25</f>
        <v>94.206336965283811</v>
      </c>
      <c r="CJ25" s="717">
        <f>CJ17+CJ22+CJ23+CJ24</f>
        <v>2.2770016621750822</v>
      </c>
      <c r="CK25" s="717">
        <f>CK17+CK22+CK23+CK24</f>
        <v>8.0372296435454764</v>
      </c>
      <c r="CL25" s="717">
        <f>CL17+CL22+CL23+CL24</f>
        <v>30.296793840199573</v>
      </c>
      <c r="CM25" s="671">
        <f>SUM(CJ25:CL25)</f>
        <v>40.611025145920131</v>
      </c>
      <c r="CN25" s="717">
        <f>CN17+CN22+CN23+CN24</f>
        <v>4.5865518843230788</v>
      </c>
      <c r="CO25" s="717">
        <f>CO17+CO22+CO23+CO24</f>
        <v>8.2413044347243183</v>
      </c>
      <c r="CP25" s="717">
        <f>CP17+CP22+CP23+CP24</f>
        <v>44.216135658580363</v>
      </c>
      <c r="CQ25" s="717">
        <f>SUM(CN25:CP25)</f>
        <v>57.043991977627762</v>
      </c>
      <c r="CR25" s="668">
        <f>CQ25+CM25</f>
        <v>97.655017123547893</v>
      </c>
      <c r="CS25" s="717">
        <f>CS17+CS22+CS23+CS24</f>
        <v>2.2687367243416015</v>
      </c>
      <c r="CT25" s="717">
        <f>CT17+CT22+CT23+CT24</f>
        <v>7.9484630549314534</v>
      </c>
      <c r="CU25" s="717">
        <f>CU17+CU22+CU23+CU24</f>
        <v>30.071038374494439</v>
      </c>
      <c r="CV25" s="671">
        <f>SUM(CS25:CU25)</f>
        <v>40.288238153767495</v>
      </c>
      <c r="CW25" s="717">
        <f>CW17+CW22+CW23+CW24</f>
        <v>4.8246605741156152</v>
      </c>
      <c r="CX25" s="717">
        <f>CX17+CX22+CX23+CX24</f>
        <v>8.7195944611511926</v>
      </c>
      <c r="CY25" s="717">
        <f>CY17+CY22+CY23+CY24</f>
        <v>46.837270291120056</v>
      </c>
      <c r="CZ25" s="717">
        <f>SUM(CW25:CY25)</f>
        <v>60.381525326386864</v>
      </c>
      <c r="DA25" s="668">
        <f>CZ25+CV25</f>
        <v>100.66976348015436</v>
      </c>
      <c r="DB25" s="717">
        <f>DB17+DB22+DB23+DB24</f>
        <v>2.0621471352265828</v>
      </c>
      <c r="DC25" s="717">
        <f>DC17+DC22+DC23+DC24</f>
        <v>7.1456682906424449</v>
      </c>
      <c r="DD25" s="717">
        <f>DD17+DD22+DD23+DD24</f>
        <v>27.603167333895041</v>
      </c>
      <c r="DE25" s="671">
        <f>SUM(DB25:DD25)</f>
        <v>36.810982759764066</v>
      </c>
      <c r="DF25" s="717">
        <f>DF17+DF22+DF23+DF24</f>
        <v>4.8118924713531301</v>
      </c>
      <c r="DG25" s="717">
        <f>DG17+DG22+DG23+DG24</f>
        <v>8.7261377923314072</v>
      </c>
      <c r="DH25" s="717">
        <f>DH17+DH22+DH23+DH24</f>
        <v>47.162817692594189</v>
      </c>
      <c r="DI25" s="717">
        <f>SUM(DF25:DH25)</f>
        <v>60.700847956278722</v>
      </c>
      <c r="DJ25" s="668">
        <f>DI25+DE25</f>
        <v>97.511830716042795</v>
      </c>
      <c r="DK25" s="717">
        <f>DK17+DK22+DK23+DK24</f>
        <v>1.9727231816344193</v>
      </c>
      <c r="DL25" s="717">
        <f>DL17+DL22+DL23+DL24</f>
        <v>6.7256040785226112</v>
      </c>
      <c r="DM25" s="717">
        <f>DM17+DM22+DM23+DM24</f>
        <v>26.274731743632611</v>
      </c>
      <c r="DN25" s="671">
        <f>SUM(DK25:DM25)</f>
        <v>34.973059003789643</v>
      </c>
      <c r="DO25" s="717">
        <f>DO17+DO22+DO23+DO24</f>
        <v>5.0487401720961316</v>
      </c>
      <c r="DP25" s="717">
        <f>DP17+DP22+DP23+DP24</f>
        <v>9.1677345559234045</v>
      </c>
      <c r="DQ25" s="717">
        <f>DQ17+DQ22+DQ23+DQ24</f>
        <v>49.589847251706793</v>
      </c>
      <c r="DR25" s="717">
        <f>SUM(DO25:DQ25)</f>
        <v>63.806321979726327</v>
      </c>
      <c r="DS25" s="668">
        <f>DR25+DN25</f>
        <v>98.779380983515978</v>
      </c>
      <c r="DT25" s="638"/>
      <c r="DU25" s="91" t="s">
        <v>1960</v>
      </c>
      <c r="DV25" s="37"/>
      <c r="DX25" s="43"/>
      <c r="DY25" s="14"/>
      <c r="EA25" s="62">
        <v>14</v>
      </c>
      <c r="EB25" s="63" t="s">
        <v>1959</v>
      </c>
      <c r="EC25" s="64" t="s">
        <v>41</v>
      </c>
      <c r="ED25" s="79">
        <v>3</v>
      </c>
      <c r="EE25" s="563" t="s">
        <v>1961</v>
      </c>
      <c r="EF25" s="563" t="s">
        <v>1962</v>
      </c>
      <c r="EG25" s="719" t="s">
        <v>1963</v>
      </c>
      <c r="EH25" s="675" t="s">
        <v>1964</v>
      </c>
      <c r="EI25" s="562" t="s">
        <v>1965</v>
      </c>
      <c r="EJ25" s="563" t="s">
        <v>1966</v>
      </c>
      <c r="EK25" s="719" t="s">
        <v>1967</v>
      </c>
      <c r="EL25" s="585" t="s">
        <v>1968</v>
      </c>
      <c r="EM25" s="675" t="s">
        <v>1969</v>
      </c>
      <c r="EN25" s="691"/>
      <c r="EO25" s="7"/>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c r="IW25" s="60"/>
      <c r="IX25" s="60"/>
      <c r="IY25" s="60"/>
      <c r="IZ25" s="60"/>
      <c r="JA25" s="60"/>
      <c r="JB25" s="60"/>
      <c r="JC25" s="7"/>
    </row>
    <row r="26" spans="2:263" ht="14.25" customHeight="1" thickBot="1" x14ac:dyDescent="0.3">
      <c r="B26" s="95">
        <v>15</v>
      </c>
      <c r="C26" s="96" t="s">
        <v>1970</v>
      </c>
      <c r="D26" s="177"/>
      <c r="E26" s="97" t="s">
        <v>41</v>
      </c>
      <c r="F26" s="444">
        <v>3</v>
      </c>
      <c r="G26" s="720">
        <v>0.17936673103917214</v>
      </c>
      <c r="H26" s="587">
        <v>0.54838656891571902</v>
      </c>
      <c r="I26" s="587">
        <v>2.647347951414357</v>
      </c>
      <c r="J26" s="721">
        <f>SUM(G26:I26)</f>
        <v>3.375101251369248</v>
      </c>
      <c r="K26" s="722">
        <v>0.11673189131015353</v>
      </c>
      <c r="L26" s="587">
        <v>0.24714019774902365</v>
      </c>
      <c r="M26" s="587">
        <v>1.6239705926559642</v>
      </c>
      <c r="N26" s="687">
        <f>SUM(K26:M26)</f>
        <v>1.9878426817151413</v>
      </c>
      <c r="O26" s="686">
        <f>N26+J26</f>
        <v>5.3629439330843898</v>
      </c>
      <c r="P26" s="723">
        <v>6.6546722406322492E-2</v>
      </c>
      <c r="Q26" s="587">
        <v>0.20576670736437375</v>
      </c>
      <c r="R26" s="587">
        <v>0.98582118942587071</v>
      </c>
      <c r="S26" s="686">
        <f>SUM(P26:R26)</f>
        <v>1.258134619196567</v>
      </c>
      <c r="T26" s="722">
        <v>4.6172696435455129E-2</v>
      </c>
      <c r="U26" s="587">
        <v>9.9737163796221648E-2</v>
      </c>
      <c r="V26" s="587">
        <v>0.64271770781801207</v>
      </c>
      <c r="W26" s="687">
        <f>SUM(T26:V26)</f>
        <v>0.78862756804968881</v>
      </c>
      <c r="X26" s="686">
        <f>W26+S26</f>
        <v>2.046762187246256</v>
      </c>
      <c r="Y26" s="723">
        <v>8.2887069086332116E-2</v>
      </c>
      <c r="Z26" s="587">
        <v>0.2412549372310262</v>
      </c>
      <c r="AA26" s="587">
        <v>0.94847946948781003</v>
      </c>
      <c r="AB26" s="686">
        <f>SUM(Y26:AA26)</f>
        <v>1.2726214758051684</v>
      </c>
      <c r="AC26" s="722">
        <v>5.8068190100850743E-2</v>
      </c>
      <c r="AD26" s="587">
        <v>0.12513920384503788</v>
      </c>
      <c r="AE26" s="587">
        <v>0.61917113024894277</v>
      </c>
      <c r="AF26" s="687">
        <f>SUM(AC26:AE26)</f>
        <v>0.80237852419483136</v>
      </c>
      <c r="AG26" s="686">
        <f>AF26+AB26</f>
        <v>2.0749999999999997</v>
      </c>
      <c r="AH26" s="723">
        <v>0.43338439615739344</v>
      </c>
      <c r="AI26" s="587">
        <v>0.89212107301012078</v>
      </c>
      <c r="AJ26" s="587">
        <v>3.3781187443141563</v>
      </c>
      <c r="AK26" s="686">
        <f>SUM(AH26:AJ26)</f>
        <v>4.703624213481671</v>
      </c>
      <c r="AL26" s="722">
        <v>0.4309501748392589</v>
      </c>
      <c r="AM26" s="587">
        <v>0.5074967486375932</v>
      </c>
      <c r="AN26" s="587">
        <v>2.5758440061707186</v>
      </c>
      <c r="AO26" s="687">
        <f>SUM(AL26:AN26)</f>
        <v>3.5142909296475708</v>
      </c>
      <c r="AP26" s="686">
        <f>AO26+AK26</f>
        <v>8.2179151431292414</v>
      </c>
      <c r="AQ26" s="723">
        <v>0.54974929608528056</v>
      </c>
      <c r="AR26" s="587">
        <v>1.708542571769176</v>
      </c>
      <c r="AS26" s="587">
        <v>5.4603493238989325</v>
      </c>
      <c r="AT26" s="686">
        <f>SUM(AQ26:AS26)</f>
        <v>7.718641191753389</v>
      </c>
      <c r="AU26" s="722">
        <v>0.49475113835709278</v>
      </c>
      <c r="AV26" s="587">
        <v>0.89141767509037428</v>
      </c>
      <c r="AW26" s="587">
        <v>4.2216712164197032</v>
      </c>
      <c r="AX26" s="687">
        <f>SUM(AU26:AW26)</f>
        <v>5.6078400298671705</v>
      </c>
      <c r="AY26" s="686">
        <f>AX26+AT26</f>
        <v>13.326481221620559</v>
      </c>
      <c r="AZ26" s="723">
        <v>0.86166686604252563</v>
      </c>
      <c r="BA26" s="587">
        <v>2.4723261836542512</v>
      </c>
      <c r="BB26" s="587">
        <v>6.6306001021859791</v>
      </c>
      <c r="BC26" s="686">
        <f>SUM(AZ26:BB26)</f>
        <v>9.964593151882756</v>
      </c>
      <c r="BD26" s="722">
        <v>1.1248314045941843</v>
      </c>
      <c r="BE26" s="587">
        <v>1.1248365716643192</v>
      </c>
      <c r="BF26" s="587">
        <v>5.4266166820098585</v>
      </c>
      <c r="BG26" s="687">
        <f>SUM(BD26:BF26)</f>
        <v>7.6762846582683615</v>
      </c>
      <c r="BH26" s="686">
        <f>BG26+BC26</f>
        <v>17.640877810151117</v>
      </c>
      <c r="BI26" s="723">
        <v>0.31992582089947025</v>
      </c>
      <c r="BJ26" s="587">
        <v>1.1835612438490153</v>
      </c>
      <c r="BK26" s="587">
        <v>3.6656432322005492</v>
      </c>
      <c r="BL26" s="686">
        <f>SUM(BI26:BK26)</f>
        <v>5.1691302969490351</v>
      </c>
      <c r="BM26" s="722">
        <v>0.36730847711217846</v>
      </c>
      <c r="BN26" s="587">
        <v>0.65039977722570563</v>
      </c>
      <c r="BO26" s="587">
        <v>3.1352327804458935</v>
      </c>
      <c r="BP26" s="687">
        <f>SUM(BM26:BO26)</f>
        <v>4.1529410347837779</v>
      </c>
      <c r="BQ26" s="686">
        <f>BP26+BL26</f>
        <v>9.322071331732813</v>
      </c>
      <c r="BR26" s="723">
        <v>8.6097136179457162E-2</v>
      </c>
      <c r="BS26" s="587">
        <v>0.31923056580030384</v>
      </c>
      <c r="BT26" s="587">
        <v>0.98869861540237658</v>
      </c>
      <c r="BU26" s="686">
        <f>SUM(BR26:BT26)</f>
        <v>1.3940263173821377</v>
      </c>
      <c r="BV26" s="722">
        <v>0.10360832679467337</v>
      </c>
      <c r="BW26" s="587">
        <v>0.18345439050090193</v>
      </c>
      <c r="BX26" s="587">
        <v>0.88433643269153484</v>
      </c>
      <c r="BY26" s="687">
        <f>SUM(BV26:BX26)</f>
        <v>1.1713991499871101</v>
      </c>
      <c r="BZ26" s="686">
        <f>BY26+BU26</f>
        <v>2.5654254673692476</v>
      </c>
      <c r="CA26" s="723">
        <v>0.29775333811269145</v>
      </c>
      <c r="CB26" s="587">
        <v>1.1019886306349334</v>
      </c>
      <c r="CC26" s="587">
        <v>3.4130022310566686</v>
      </c>
      <c r="CD26" s="686">
        <f>SUM(CA26:CC26)</f>
        <v>4.8127441998042935</v>
      </c>
      <c r="CE26" s="722">
        <v>0.39792207064061458</v>
      </c>
      <c r="CF26" s="587">
        <v>0.70983109093327368</v>
      </c>
      <c r="CG26" s="587">
        <v>3.421719660431815</v>
      </c>
      <c r="CH26" s="687">
        <f>SUM(CE26:CG26)</f>
        <v>4.5294728220057028</v>
      </c>
      <c r="CI26" s="686">
        <f>CH26+CD26</f>
        <v>9.3422170218099971</v>
      </c>
      <c r="CJ26" s="723">
        <v>0.24263843186894365</v>
      </c>
      <c r="CK26" s="587">
        <v>0.89610947564488863</v>
      </c>
      <c r="CL26" s="587">
        <v>2.7753676894877337</v>
      </c>
      <c r="CM26" s="686">
        <f>SUM(CJ26:CL26)</f>
        <v>3.9141155970015662</v>
      </c>
      <c r="CN26" s="722">
        <v>0.35953647001749983</v>
      </c>
      <c r="CO26" s="587">
        <v>0.64563779600956761</v>
      </c>
      <c r="CP26" s="587">
        <v>3.1122777916351847</v>
      </c>
      <c r="CQ26" s="687">
        <f>SUM(CN26:CP26)</f>
        <v>4.117452057662252</v>
      </c>
      <c r="CR26" s="686">
        <f>CQ26+CM26</f>
        <v>8.0315676546638173</v>
      </c>
      <c r="CS26" s="723">
        <v>0.2361662001185483</v>
      </c>
      <c r="CT26" s="587">
        <v>0.87007693049709012</v>
      </c>
      <c r="CU26" s="587">
        <v>2.6947415086002526</v>
      </c>
      <c r="CV26" s="686">
        <f>SUM(CS26:CU26)</f>
        <v>3.800984639215891</v>
      </c>
      <c r="CW26" s="722">
        <v>0.29109638368490492</v>
      </c>
      <c r="CX26" s="587">
        <v>0.52593289345778593</v>
      </c>
      <c r="CY26" s="587">
        <v>2.5352438694200061</v>
      </c>
      <c r="CZ26" s="687">
        <f>SUM(CW26:CY26)</f>
        <v>3.3522731465626969</v>
      </c>
      <c r="DA26" s="686">
        <f>CZ26+CV26</f>
        <v>7.153257785778588</v>
      </c>
      <c r="DB26" s="723">
        <v>0.24972982395968499</v>
      </c>
      <c r="DC26" s="587">
        <v>0.91745085281166205</v>
      </c>
      <c r="DD26" s="587">
        <v>2.8414647125051595</v>
      </c>
      <c r="DE26" s="686">
        <f>SUM(DB26:DD26)</f>
        <v>4.0086453892765066</v>
      </c>
      <c r="DF26" s="722">
        <v>0.4540452848776973</v>
      </c>
      <c r="DG26" s="587">
        <v>0.82489531142652084</v>
      </c>
      <c r="DH26" s="587">
        <v>3.976383312817557</v>
      </c>
      <c r="DI26" s="687">
        <f>SUM(DF26:DH26)</f>
        <v>5.2553239091217749</v>
      </c>
      <c r="DJ26" s="686">
        <f>DI26+DE26</f>
        <v>9.2639692983982815</v>
      </c>
      <c r="DK26" s="723">
        <v>0.15960609483874771</v>
      </c>
      <c r="DL26" s="587">
        <v>0.58444722305282903</v>
      </c>
      <c r="DM26" s="587">
        <v>1.8101091252319736</v>
      </c>
      <c r="DN26" s="686">
        <f>SUM(DK26:DM26)</f>
        <v>2.5541624431235501</v>
      </c>
      <c r="DO26" s="722">
        <v>0.32132333176945788</v>
      </c>
      <c r="DP26" s="587">
        <v>0.58673438464905214</v>
      </c>
      <c r="DQ26" s="587">
        <v>2.8283356492111573</v>
      </c>
      <c r="DR26" s="687">
        <f>SUM(DO26:DQ26)</f>
        <v>3.7363933656296675</v>
      </c>
      <c r="DS26" s="686">
        <f>DR26+DN26</f>
        <v>6.2905558087532176</v>
      </c>
      <c r="DT26" s="638"/>
      <c r="DU26" s="435"/>
      <c r="DV26" s="77"/>
      <c r="DX26" s="43">
        <f xml:space="preserve"> IF( SUM( EP26:JB26 ) = 0, 0, $EP$5 )</f>
        <v>0</v>
      </c>
      <c r="EA26" s="95">
        <v>15</v>
      </c>
      <c r="EB26" s="96" t="s">
        <v>1970</v>
      </c>
      <c r="EC26" s="97" t="s">
        <v>41</v>
      </c>
      <c r="ED26" s="444">
        <v>3</v>
      </c>
      <c r="EE26" s="724" t="s">
        <v>1971</v>
      </c>
      <c r="EF26" s="590" t="s">
        <v>1972</v>
      </c>
      <c r="EG26" s="725" t="s">
        <v>1973</v>
      </c>
      <c r="EH26" s="690" t="s">
        <v>1974</v>
      </c>
      <c r="EI26" s="726" t="s">
        <v>1975</v>
      </c>
      <c r="EJ26" s="590" t="s">
        <v>1976</v>
      </c>
      <c r="EK26" s="727" t="s">
        <v>1977</v>
      </c>
      <c r="EL26" s="591" t="s">
        <v>1978</v>
      </c>
      <c r="EM26" s="690" t="s">
        <v>1979</v>
      </c>
      <c r="EN26" s="529"/>
      <c r="EP26" s="61"/>
      <c r="EQ26" s="61"/>
      <c r="ER26" s="61"/>
      <c r="ES26" s="60"/>
      <c r="ET26" s="61"/>
      <c r="EU26" s="61"/>
      <c r="EV26" s="61"/>
      <c r="EW26" s="60"/>
      <c r="EX26" s="60"/>
      <c r="EY26" s="61"/>
      <c r="EZ26" s="61"/>
      <c r="FA26" s="61"/>
      <c r="FB26" s="60"/>
      <c r="FC26" s="61"/>
      <c r="FD26" s="61"/>
      <c r="FE26" s="61"/>
      <c r="FF26" s="60"/>
      <c r="FG26" s="60"/>
      <c r="FH26" s="61"/>
      <c r="FI26" s="61"/>
      <c r="FJ26" s="61"/>
      <c r="FK26" s="60"/>
      <c r="FL26" s="61"/>
      <c r="FM26" s="61"/>
      <c r="FN26" s="61"/>
      <c r="FO26" s="60"/>
      <c r="FP26" s="60"/>
      <c r="FQ26" s="61"/>
      <c r="FR26" s="61"/>
      <c r="FS26" s="61"/>
      <c r="FT26" s="60"/>
      <c r="FU26" s="61"/>
      <c r="FV26" s="61"/>
      <c r="FW26" s="61"/>
      <c r="FX26" s="60"/>
      <c r="FY26" s="60"/>
      <c r="FZ26" s="60"/>
      <c r="GA26" s="60"/>
      <c r="GB26" s="60"/>
      <c r="GC26" s="60"/>
      <c r="GD26" s="60"/>
      <c r="GE26" s="60"/>
      <c r="GF26" s="60"/>
      <c r="GG26" s="60"/>
      <c r="GH26" s="60"/>
      <c r="GI26" s="61"/>
      <c r="GJ26" s="61"/>
      <c r="GK26" s="61"/>
      <c r="GL26" s="60"/>
      <c r="GM26" s="61"/>
      <c r="GN26" s="61"/>
      <c r="GO26" s="61"/>
      <c r="GP26" s="60"/>
      <c r="GQ26" s="60"/>
      <c r="GR26" s="61"/>
      <c r="GS26" s="61"/>
      <c r="GT26" s="61"/>
      <c r="GU26" s="60"/>
      <c r="GV26" s="61"/>
      <c r="GW26" s="61"/>
      <c r="GX26" s="61"/>
      <c r="GY26" s="60"/>
      <c r="GZ26" s="60"/>
      <c r="HA26" s="61"/>
      <c r="HB26" s="61"/>
      <c r="HC26" s="61"/>
      <c r="HD26" s="60"/>
      <c r="HE26" s="61"/>
      <c r="HF26" s="61"/>
      <c r="HG26" s="61"/>
      <c r="HH26" s="60"/>
      <c r="HI26" s="60"/>
      <c r="HJ26" s="61"/>
      <c r="HK26" s="61"/>
      <c r="HL26" s="61"/>
      <c r="HM26" s="60"/>
      <c r="HN26" s="61"/>
      <c r="HO26" s="61"/>
      <c r="HP26" s="61"/>
      <c r="HQ26" s="60"/>
      <c r="HR26" s="60"/>
      <c r="HS26" s="61"/>
      <c r="HT26" s="61"/>
      <c r="HU26" s="61"/>
      <c r="HV26" s="60"/>
      <c r="HW26" s="61"/>
      <c r="HX26" s="61"/>
      <c r="HY26" s="61"/>
      <c r="HZ26" s="60"/>
      <c r="IA26" s="60"/>
      <c r="IB26" s="61"/>
      <c r="IC26" s="61"/>
      <c r="ID26" s="61"/>
      <c r="IE26" s="60"/>
      <c r="IF26" s="61"/>
      <c r="IG26" s="61"/>
      <c r="IH26" s="61"/>
      <c r="II26" s="60"/>
      <c r="IJ26" s="60"/>
      <c r="IK26" s="61"/>
      <c r="IL26" s="61"/>
      <c r="IM26" s="61"/>
      <c r="IN26" s="60"/>
      <c r="IO26" s="61"/>
      <c r="IP26" s="61"/>
      <c r="IQ26" s="61"/>
      <c r="IR26" s="60"/>
      <c r="IS26" s="60"/>
      <c r="IT26" s="61"/>
      <c r="IU26" s="61"/>
      <c r="IV26" s="61"/>
      <c r="IW26" s="60"/>
      <c r="IX26" s="61"/>
      <c r="IY26" s="61"/>
      <c r="IZ26" s="61"/>
      <c r="JA26" s="60"/>
      <c r="JB26" s="60"/>
      <c r="JC26" s="147"/>
    </row>
    <row r="27" spans="2:263" ht="14.25" customHeight="1" thickBot="1" x14ac:dyDescent="0.3">
      <c r="B27" s="637"/>
      <c r="C27" s="728"/>
      <c r="D27" s="637"/>
      <c r="E27" s="637"/>
      <c r="F27" s="637"/>
      <c r="G27" s="729"/>
      <c r="H27" s="729"/>
      <c r="I27" s="729"/>
      <c r="J27" s="729"/>
      <c r="K27" s="729"/>
      <c r="L27" s="729"/>
      <c r="M27" s="729"/>
      <c r="N27" s="729"/>
      <c r="O27" s="729"/>
      <c r="P27" s="729"/>
      <c r="Q27" s="729"/>
      <c r="R27" s="729"/>
      <c r="S27" s="729"/>
      <c r="T27" s="729"/>
      <c r="U27" s="729"/>
      <c r="V27" s="729"/>
      <c r="W27" s="729"/>
      <c r="X27" s="729"/>
      <c r="Y27" s="729"/>
      <c r="Z27" s="729"/>
      <c r="AA27" s="729"/>
      <c r="AB27" s="729"/>
      <c r="AC27" s="729"/>
      <c r="AD27" s="729"/>
      <c r="AE27" s="729"/>
      <c r="AF27" s="729"/>
      <c r="AG27" s="729"/>
      <c r="AH27" s="729"/>
      <c r="AI27" s="729"/>
      <c r="AJ27" s="729"/>
      <c r="AK27" s="729"/>
      <c r="AL27" s="729"/>
      <c r="AM27" s="729"/>
      <c r="AN27" s="729"/>
      <c r="AO27" s="729"/>
      <c r="AP27" s="729"/>
      <c r="AQ27" s="729"/>
      <c r="AR27" s="729"/>
      <c r="AS27" s="729"/>
      <c r="AT27" s="729"/>
      <c r="AU27" s="729"/>
      <c r="AV27" s="729"/>
      <c r="AW27" s="729"/>
      <c r="AX27" s="729"/>
      <c r="AY27" s="729"/>
      <c r="AZ27" s="729"/>
      <c r="BA27" s="729"/>
      <c r="BB27" s="729"/>
      <c r="BC27" s="729"/>
      <c r="BD27" s="729"/>
      <c r="BE27" s="729"/>
      <c r="BF27" s="729"/>
      <c r="BG27" s="729"/>
      <c r="BH27" s="729"/>
      <c r="BI27" s="729"/>
      <c r="BJ27" s="729"/>
      <c r="BK27" s="729"/>
      <c r="BL27" s="729"/>
      <c r="BM27" s="729"/>
      <c r="BN27" s="729"/>
      <c r="BO27" s="729"/>
      <c r="BP27" s="729"/>
      <c r="BQ27" s="729"/>
      <c r="BR27" s="729"/>
      <c r="BS27" s="729"/>
      <c r="BT27" s="729"/>
      <c r="BU27" s="729"/>
      <c r="BV27" s="729"/>
      <c r="BW27" s="729"/>
      <c r="BX27" s="729"/>
      <c r="BY27" s="729"/>
      <c r="BZ27" s="729"/>
      <c r="CA27" s="729"/>
      <c r="CB27" s="729"/>
      <c r="CC27" s="729"/>
      <c r="CD27" s="729"/>
      <c r="CE27" s="729"/>
      <c r="CF27" s="729"/>
      <c r="CG27" s="729"/>
      <c r="CH27" s="729"/>
      <c r="CI27" s="729"/>
      <c r="CJ27" s="729"/>
      <c r="CK27" s="729"/>
      <c r="CL27" s="729"/>
      <c r="CM27" s="729"/>
      <c r="CN27" s="729"/>
      <c r="CO27" s="729"/>
      <c r="CP27" s="729"/>
      <c r="CQ27" s="729"/>
      <c r="CR27" s="729"/>
      <c r="CS27" s="729"/>
      <c r="CT27" s="729"/>
      <c r="CU27" s="729"/>
      <c r="CV27" s="729"/>
      <c r="CW27" s="729"/>
      <c r="CX27" s="729"/>
      <c r="CY27" s="729"/>
      <c r="CZ27" s="729"/>
      <c r="DA27" s="729"/>
      <c r="DB27" s="729"/>
      <c r="DC27" s="729"/>
      <c r="DD27" s="729"/>
      <c r="DE27" s="729"/>
      <c r="DF27" s="729"/>
      <c r="DG27" s="729"/>
      <c r="DH27" s="729"/>
      <c r="DI27" s="729"/>
      <c r="DJ27" s="729"/>
      <c r="DK27" s="729"/>
      <c r="DL27" s="729"/>
      <c r="DM27" s="729"/>
      <c r="DN27" s="729"/>
      <c r="DO27" s="729"/>
      <c r="DP27" s="729"/>
      <c r="DQ27" s="729"/>
      <c r="DR27" s="729"/>
      <c r="DS27" s="729"/>
      <c r="DT27" s="638"/>
      <c r="DU27" s="730"/>
      <c r="DV27" s="730"/>
      <c r="DX27" s="43"/>
      <c r="EA27" s="640"/>
      <c r="EB27" s="731"/>
      <c r="EC27" s="640"/>
      <c r="ED27" s="640"/>
      <c r="EE27" s="653"/>
      <c r="EF27" s="653"/>
      <c r="EG27" s="653"/>
      <c r="EH27" s="653"/>
      <c r="EI27" s="653"/>
      <c r="EJ27" s="653"/>
      <c r="EK27" s="653"/>
      <c r="EL27" s="653"/>
      <c r="EM27" s="653"/>
      <c r="EN27" s="529"/>
      <c r="EO27" s="147"/>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c r="IW27" s="60"/>
      <c r="IX27" s="60"/>
      <c r="IY27" s="60"/>
      <c r="IZ27" s="60"/>
      <c r="JA27" s="60"/>
      <c r="JB27" s="60"/>
      <c r="JC27" s="147"/>
    </row>
    <row r="28" spans="2:263" ht="14.25" customHeight="1" thickBot="1" x14ac:dyDescent="0.3">
      <c r="B28" s="732" t="s">
        <v>116</v>
      </c>
      <c r="C28" s="153" t="s">
        <v>1980</v>
      </c>
      <c r="D28" s="637"/>
      <c r="E28" s="637"/>
      <c r="F28" s="637"/>
      <c r="G28" s="733"/>
      <c r="H28" s="733"/>
      <c r="I28" s="733"/>
      <c r="J28" s="733"/>
      <c r="K28" s="733"/>
      <c r="L28" s="733"/>
      <c r="M28" s="733"/>
      <c r="N28" s="733"/>
      <c r="O28" s="733"/>
      <c r="P28" s="733"/>
      <c r="Q28" s="733"/>
      <c r="R28" s="733"/>
      <c r="S28" s="733"/>
      <c r="T28" s="733"/>
      <c r="U28" s="733"/>
      <c r="V28" s="733"/>
      <c r="W28" s="733"/>
      <c r="X28" s="733"/>
      <c r="Y28" s="733"/>
      <c r="Z28" s="733"/>
      <c r="AA28" s="733"/>
      <c r="AB28" s="733"/>
      <c r="AC28" s="733"/>
      <c r="AD28" s="733"/>
      <c r="AE28" s="733"/>
      <c r="AF28" s="733"/>
      <c r="AG28" s="733"/>
      <c r="AH28" s="733"/>
      <c r="AI28" s="733"/>
      <c r="AJ28" s="733"/>
      <c r="AK28" s="733"/>
      <c r="AL28" s="733"/>
      <c r="AM28" s="733"/>
      <c r="AN28" s="733"/>
      <c r="AO28" s="733"/>
      <c r="AP28" s="733"/>
      <c r="AQ28" s="733"/>
      <c r="AR28" s="733"/>
      <c r="AS28" s="733"/>
      <c r="AT28" s="733"/>
      <c r="AU28" s="733"/>
      <c r="AV28" s="733"/>
      <c r="AW28" s="733"/>
      <c r="AX28" s="733"/>
      <c r="AY28" s="733"/>
      <c r="AZ28" s="733"/>
      <c r="BA28" s="733"/>
      <c r="BB28" s="733"/>
      <c r="BC28" s="733"/>
      <c r="BD28" s="733"/>
      <c r="BE28" s="733"/>
      <c r="BF28" s="733"/>
      <c r="BG28" s="733"/>
      <c r="BH28" s="733"/>
      <c r="BI28" s="733"/>
      <c r="BJ28" s="733"/>
      <c r="BK28" s="733"/>
      <c r="BL28" s="733"/>
      <c r="BM28" s="733"/>
      <c r="BN28" s="733"/>
      <c r="BO28" s="733"/>
      <c r="BP28" s="733"/>
      <c r="BQ28" s="733"/>
      <c r="BR28" s="733"/>
      <c r="BS28" s="733"/>
      <c r="BT28" s="733"/>
      <c r="BU28" s="733"/>
      <c r="BV28" s="733"/>
      <c r="BW28" s="733"/>
      <c r="BX28" s="733"/>
      <c r="BY28" s="733"/>
      <c r="BZ28" s="733"/>
      <c r="CA28" s="733"/>
      <c r="CB28" s="733"/>
      <c r="CC28" s="733"/>
      <c r="CD28" s="733"/>
      <c r="CE28" s="733"/>
      <c r="CF28" s="733"/>
      <c r="CG28" s="733"/>
      <c r="CH28" s="733"/>
      <c r="CI28" s="733"/>
      <c r="CJ28" s="733"/>
      <c r="CK28" s="733"/>
      <c r="CL28" s="733"/>
      <c r="CM28" s="733"/>
      <c r="CN28" s="733"/>
      <c r="CO28" s="733"/>
      <c r="CP28" s="733"/>
      <c r="CQ28" s="733"/>
      <c r="CR28" s="733"/>
      <c r="CS28" s="733"/>
      <c r="CT28" s="733"/>
      <c r="CU28" s="733"/>
      <c r="CV28" s="733"/>
      <c r="CW28" s="733"/>
      <c r="CX28" s="733"/>
      <c r="CY28" s="733"/>
      <c r="CZ28" s="733"/>
      <c r="DA28" s="733"/>
      <c r="DB28" s="733"/>
      <c r="DC28" s="733"/>
      <c r="DD28" s="733"/>
      <c r="DE28" s="733"/>
      <c r="DF28" s="733"/>
      <c r="DG28" s="733"/>
      <c r="DH28" s="733"/>
      <c r="DI28" s="733"/>
      <c r="DJ28" s="733"/>
      <c r="DK28" s="733"/>
      <c r="DL28" s="733"/>
      <c r="DM28" s="733"/>
      <c r="DN28" s="733"/>
      <c r="DO28" s="733"/>
      <c r="DP28" s="733"/>
      <c r="DQ28" s="733"/>
      <c r="DR28" s="733"/>
      <c r="DS28" s="733"/>
      <c r="DT28" s="638"/>
      <c r="DU28" s="730"/>
      <c r="DV28" s="730"/>
      <c r="DX28" s="43"/>
      <c r="EA28" s="732" t="s">
        <v>116</v>
      </c>
      <c r="EB28" s="153" t="s">
        <v>1980</v>
      </c>
      <c r="EC28" s="640"/>
      <c r="ED28" s="640"/>
      <c r="EE28" s="734"/>
      <c r="EF28" s="734"/>
      <c r="EG28" s="734"/>
      <c r="EH28" s="734"/>
      <c r="EI28" s="734"/>
      <c r="EJ28" s="734"/>
      <c r="EK28" s="734"/>
      <c r="EL28" s="734"/>
      <c r="EM28" s="734"/>
      <c r="EN28" s="529"/>
      <c r="EO28" s="147"/>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c r="IW28" s="60"/>
      <c r="IX28" s="60"/>
      <c r="IY28" s="60"/>
      <c r="IZ28" s="60"/>
      <c r="JA28" s="60"/>
      <c r="JB28" s="60"/>
      <c r="JC28" s="147"/>
    </row>
    <row r="29" spans="2:263" ht="14.25" customHeight="1" thickBot="1" x14ac:dyDescent="0.3">
      <c r="B29" s="186">
        <v>16</v>
      </c>
      <c r="C29" s="187" t="s">
        <v>1981</v>
      </c>
      <c r="D29" s="735"/>
      <c r="E29" s="188" t="s">
        <v>1982</v>
      </c>
      <c r="F29" s="507">
        <v>3</v>
      </c>
      <c r="G29" s="736">
        <v>157.30756</v>
      </c>
      <c r="H29" s="737">
        <v>480.94400000000002</v>
      </c>
      <c r="I29" s="737">
        <v>1785.9749999999999</v>
      </c>
      <c r="J29" s="738">
        <f>SUM(G29:I29)</f>
        <v>2424.2265600000001</v>
      </c>
      <c r="K29" s="739">
        <v>102.37577999999999</v>
      </c>
      <c r="L29" s="737">
        <v>216.74600000000001</v>
      </c>
      <c r="M29" s="737">
        <v>1095.576</v>
      </c>
      <c r="N29" s="740">
        <f>SUM(K29:M29)</f>
        <v>1414.69778</v>
      </c>
      <c r="O29" s="741">
        <f>N29+J29</f>
        <v>3838.92434</v>
      </c>
      <c r="P29" s="742">
        <v>153.68700000000001</v>
      </c>
      <c r="Q29" s="743">
        <v>475.21</v>
      </c>
      <c r="R29" s="736">
        <v>1751.319</v>
      </c>
      <c r="S29" s="741">
        <f>SUM(P29:R29)</f>
        <v>2380.2159999999999</v>
      </c>
      <c r="T29" s="739">
        <v>106.634</v>
      </c>
      <c r="U29" s="743">
        <v>230.339</v>
      </c>
      <c r="V29" s="736">
        <v>1141.7929999999999</v>
      </c>
      <c r="W29" s="740">
        <f>SUM(T29:V29)</f>
        <v>1478.7659999999998</v>
      </c>
      <c r="X29" s="741">
        <f>W29+S29</f>
        <v>3858.982</v>
      </c>
      <c r="Y29" s="742">
        <v>158.785</v>
      </c>
      <c r="Z29" s="743">
        <v>462.16696561352217</v>
      </c>
      <c r="AA29" s="736">
        <v>1816.982</v>
      </c>
      <c r="AB29" s="741">
        <f>SUM(Y29:AA29)</f>
        <v>2437.9339656135221</v>
      </c>
      <c r="AC29" s="739">
        <v>111.24</v>
      </c>
      <c r="AD29" s="743">
        <v>239.7265182804116</v>
      </c>
      <c r="AE29" s="736">
        <v>1186.133</v>
      </c>
      <c r="AF29" s="740">
        <f>SUM(AC29:AE29)</f>
        <v>1537.0995182804118</v>
      </c>
      <c r="AG29" s="741">
        <f>AF29+AB29</f>
        <v>3975.0334838939339</v>
      </c>
      <c r="AH29" s="742">
        <v>168.33878395516453</v>
      </c>
      <c r="AI29" s="743">
        <v>443.52373571551425</v>
      </c>
      <c r="AJ29" s="736">
        <v>1679.4534850672887</v>
      </c>
      <c r="AK29" s="741">
        <f>SUM(AH29:AJ29)</f>
        <v>2291.3160047379674</v>
      </c>
      <c r="AL29" s="739">
        <v>142.29278649036513</v>
      </c>
      <c r="AM29" s="743">
        <v>252.30527630039418</v>
      </c>
      <c r="AN29" s="736">
        <v>1280.5974332413205</v>
      </c>
      <c r="AO29" s="740">
        <f>SUM(AL29:AN29)</f>
        <v>1675.1954960320797</v>
      </c>
      <c r="AP29" s="741">
        <f>AO29+AK29</f>
        <v>3966.511500770047</v>
      </c>
      <c r="AQ29" s="742">
        <v>159.66676000000001</v>
      </c>
      <c r="AR29" s="743">
        <v>512.74574999999993</v>
      </c>
      <c r="AS29" s="736">
        <v>1638.68958</v>
      </c>
      <c r="AT29" s="741">
        <f>SUM(AQ29:AS29)</f>
        <v>2311.1020899999999</v>
      </c>
      <c r="AU29" s="739">
        <v>140.53753</v>
      </c>
      <c r="AV29" s="743">
        <v>267.52077000000003</v>
      </c>
      <c r="AW29" s="736">
        <v>1266.9534899999999</v>
      </c>
      <c r="AX29" s="740">
        <f>SUM(AU29:AW29)</f>
        <v>1675.01179</v>
      </c>
      <c r="AY29" s="741">
        <f>AX29+AT29</f>
        <v>3986.1138799999999</v>
      </c>
      <c r="AZ29" s="742">
        <v>141.67063722325361</v>
      </c>
      <c r="BA29" s="743">
        <v>522.88209431164717</v>
      </c>
      <c r="BB29" s="736">
        <v>1619.6298190306359</v>
      </c>
      <c r="BC29" s="741">
        <f>SUM(AZ29:BB29)</f>
        <v>2284.1825505655365</v>
      </c>
      <c r="BD29" s="739">
        <v>155.45232944268531</v>
      </c>
      <c r="BE29" s="743">
        <v>274.86518378727578</v>
      </c>
      <c r="BF29" s="736">
        <v>1325.7157044099886</v>
      </c>
      <c r="BG29" s="740">
        <f>SUM(BD29:BF29)</f>
        <v>1756.0332176399497</v>
      </c>
      <c r="BH29" s="741">
        <f>BG29+BC29</f>
        <v>4040.2157682054863</v>
      </c>
      <c r="BI29" s="806">
        <v>147.54616666666669</v>
      </c>
      <c r="BJ29" s="807">
        <v>439.51549999999997</v>
      </c>
      <c r="BK29" s="808">
        <v>1608.8701666666668</v>
      </c>
      <c r="BL29" s="741">
        <f>SUM(BI29:BK29)</f>
        <v>2195.9318333333335</v>
      </c>
      <c r="BM29" s="809">
        <v>155.82050000000001</v>
      </c>
      <c r="BN29" s="807">
        <v>292.42533333333336</v>
      </c>
      <c r="BO29" s="808">
        <v>1362.241</v>
      </c>
      <c r="BP29" s="740">
        <f>SUM(BM29:BO29)</f>
        <v>1810.4868333333334</v>
      </c>
      <c r="BQ29" s="741">
        <f>BP29+BL29</f>
        <v>4006.4186666666669</v>
      </c>
      <c r="BR29" s="806">
        <v>143.98516666666669</v>
      </c>
      <c r="BS29" s="807">
        <v>439.43650000000002</v>
      </c>
      <c r="BT29" s="808">
        <v>1577.3621666666668</v>
      </c>
      <c r="BU29" s="741">
        <f>SUM(BR29:BT29)</f>
        <v>2160.7838333333334</v>
      </c>
      <c r="BV29" s="809">
        <v>161.35050000000001</v>
      </c>
      <c r="BW29" s="807">
        <v>292.42733333333337</v>
      </c>
      <c r="BX29" s="808">
        <v>1413.3109999999999</v>
      </c>
      <c r="BY29" s="740">
        <f>SUM(BV29:BX29)</f>
        <v>1867.0888333333332</v>
      </c>
      <c r="BZ29" s="741">
        <f>BY29+BU29</f>
        <v>4027.8726666666666</v>
      </c>
      <c r="CA29" s="806">
        <v>140.42416666666668</v>
      </c>
      <c r="CB29" s="807">
        <v>439.35750000000007</v>
      </c>
      <c r="CC29" s="808">
        <v>1545.8541666666667</v>
      </c>
      <c r="CD29" s="741">
        <f>SUM(CA29:CC29)</f>
        <v>2125.6358333333337</v>
      </c>
      <c r="CE29" s="809">
        <v>166.88050000000001</v>
      </c>
      <c r="CF29" s="807">
        <v>292.45031652599516</v>
      </c>
      <c r="CG29" s="808">
        <v>1464.3809999999999</v>
      </c>
      <c r="CH29" s="740">
        <f>SUM(CE29:CG29)</f>
        <v>1923.7118165259949</v>
      </c>
      <c r="CI29" s="741">
        <f>CH29+CD29</f>
        <v>4049.3476498593286</v>
      </c>
      <c r="CJ29" s="806">
        <v>136.86316666666667</v>
      </c>
      <c r="CK29" s="807">
        <v>439.27850000000012</v>
      </c>
      <c r="CL29" s="808">
        <v>1514.3461666666667</v>
      </c>
      <c r="CM29" s="741">
        <f>SUM(CJ29:CL29)</f>
        <v>2090.4878333333336</v>
      </c>
      <c r="CN29" s="809">
        <v>172.41050000000001</v>
      </c>
      <c r="CO29" s="807">
        <v>292.45231652599517</v>
      </c>
      <c r="CP29" s="808">
        <v>1515.4509999999998</v>
      </c>
      <c r="CQ29" s="740">
        <f>SUM(CN29:CP29)</f>
        <v>1980.313816525995</v>
      </c>
      <c r="CR29" s="741">
        <f>CQ29+CM29</f>
        <v>4070.8016498593288</v>
      </c>
      <c r="CS29" s="806">
        <v>133.30216666666666</v>
      </c>
      <c r="CT29" s="807">
        <v>439.19950000000017</v>
      </c>
      <c r="CU29" s="808">
        <v>1482.8381666666667</v>
      </c>
      <c r="CV29" s="741">
        <f>SUM(CS29:CU29)</f>
        <v>2055.3398333333334</v>
      </c>
      <c r="CW29" s="809">
        <v>177.94050000000001</v>
      </c>
      <c r="CX29" s="807">
        <v>292.45431652599518</v>
      </c>
      <c r="CY29" s="808">
        <v>1566.5209999999997</v>
      </c>
      <c r="CZ29" s="740">
        <f>SUM(CW29:CY29)</f>
        <v>2036.9158165259951</v>
      </c>
      <c r="DA29" s="741">
        <f>CZ29+CV29</f>
        <v>4092.2556498593285</v>
      </c>
      <c r="DB29" s="806">
        <v>129.74116666666666</v>
      </c>
      <c r="DC29" s="807">
        <v>439.12050000000022</v>
      </c>
      <c r="DD29" s="808">
        <v>1451.3301666666666</v>
      </c>
      <c r="DE29" s="741">
        <f>SUM(DB29:DD29)</f>
        <v>2020.1918333333335</v>
      </c>
      <c r="DF29" s="809">
        <v>183.47050000000002</v>
      </c>
      <c r="DG29" s="807">
        <v>292.45631652599519</v>
      </c>
      <c r="DH29" s="808">
        <v>1617.5909999999997</v>
      </c>
      <c r="DI29" s="740">
        <f>SUM(DF29:DH29)</f>
        <v>2093.5178165259949</v>
      </c>
      <c r="DJ29" s="741">
        <f>DI29+DE29</f>
        <v>4113.7096498593282</v>
      </c>
      <c r="DK29" s="806">
        <v>126.18016666666665</v>
      </c>
      <c r="DL29" s="807">
        <v>439.04150000000027</v>
      </c>
      <c r="DM29" s="808">
        <v>1419.8221666666666</v>
      </c>
      <c r="DN29" s="741">
        <f>SUM(DK29:DM29)</f>
        <v>1985.0438333333336</v>
      </c>
      <c r="DO29" s="809">
        <v>189.00050000000002</v>
      </c>
      <c r="DP29" s="807">
        <v>292.4583165259952</v>
      </c>
      <c r="DQ29" s="808">
        <v>1668.6609999999996</v>
      </c>
      <c r="DR29" s="740">
        <f>SUM(DO29:DQ29)</f>
        <v>2150.1198165259948</v>
      </c>
      <c r="DS29" s="741">
        <f>DR29+DN29</f>
        <v>4135.1636498593289</v>
      </c>
      <c r="DT29" s="638"/>
      <c r="DU29" s="744"/>
      <c r="DV29" s="745"/>
      <c r="DX29" s="43">
        <f xml:space="preserve"> IF( SUM( EP29:JB29 ) = 0, 0, $EP$5 )</f>
        <v>0</v>
      </c>
      <c r="EA29" s="186">
        <v>16</v>
      </c>
      <c r="EB29" s="187" t="s">
        <v>1981</v>
      </c>
      <c r="EC29" s="188" t="s">
        <v>1982</v>
      </c>
      <c r="ED29" s="507">
        <v>3</v>
      </c>
      <c r="EE29" s="746" t="s">
        <v>1983</v>
      </c>
      <c r="EF29" s="747" t="s">
        <v>1984</v>
      </c>
      <c r="EG29" s="748" t="s">
        <v>1985</v>
      </c>
      <c r="EH29" s="749" t="s">
        <v>1986</v>
      </c>
      <c r="EI29" s="750" t="s">
        <v>1987</v>
      </c>
      <c r="EJ29" s="747" t="s">
        <v>1988</v>
      </c>
      <c r="EK29" s="748" t="s">
        <v>1989</v>
      </c>
      <c r="EL29" s="751" t="s">
        <v>1990</v>
      </c>
      <c r="EM29" s="749" t="s">
        <v>1991</v>
      </c>
      <c r="EN29" s="529"/>
      <c r="EP29" s="61"/>
      <c r="EQ29" s="61"/>
      <c r="ER29" s="61"/>
      <c r="ES29" s="60"/>
      <c r="ET29" s="61"/>
      <c r="EU29" s="61"/>
      <c r="EV29" s="61"/>
      <c r="EW29" s="60"/>
      <c r="EX29" s="60"/>
      <c r="EY29" s="61"/>
      <c r="EZ29" s="61"/>
      <c r="FA29" s="61"/>
      <c r="FB29" s="60"/>
      <c r="FC29" s="61"/>
      <c r="FD29" s="61"/>
      <c r="FE29" s="61"/>
      <c r="FF29" s="60"/>
      <c r="FG29" s="60"/>
      <c r="FH29" s="61"/>
      <c r="FI29" s="61"/>
      <c r="FJ29" s="61"/>
      <c r="FK29" s="60"/>
      <c r="FL29" s="61"/>
      <c r="FM29" s="61"/>
      <c r="FN29" s="61"/>
      <c r="FO29" s="60"/>
      <c r="FP29" s="60"/>
      <c r="FQ29" s="61"/>
      <c r="FR29" s="61"/>
      <c r="FS29" s="61"/>
      <c r="FT29" s="60"/>
      <c r="FU29" s="61"/>
      <c r="FV29" s="61"/>
      <c r="FW29" s="61"/>
      <c r="FX29" s="60"/>
      <c r="FY29" s="60"/>
      <c r="FZ29" s="61"/>
      <c r="GA29" s="61"/>
      <c r="GB29" s="61"/>
      <c r="GC29" s="60"/>
      <c r="GD29" s="61"/>
      <c r="GE29" s="61"/>
      <c r="GF29" s="61"/>
      <c r="GG29" s="60"/>
      <c r="GH29" s="60"/>
      <c r="GI29" s="61"/>
      <c r="GJ29" s="61"/>
      <c r="GK29" s="61"/>
      <c r="GL29" s="60"/>
      <c r="GM29" s="61"/>
      <c r="GN29" s="61"/>
      <c r="GO29" s="61"/>
      <c r="GP29" s="60"/>
      <c r="GQ29" s="60"/>
      <c r="GR29" s="61"/>
      <c r="GS29" s="61"/>
      <c r="GT29" s="61"/>
      <c r="GU29" s="60"/>
      <c r="GV29" s="61"/>
      <c r="GW29" s="61"/>
      <c r="GX29" s="61"/>
      <c r="GY29" s="60"/>
      <c r="GZ29" s="60"/>
      <c r="HA29" s="61"/>
      <c r="HB29" s="61"/>
      <c r="HC29" s="61"/>
      <c r="HD29" s="60"/>
      <c r="HE29" s="61"/>
      <c r="HF29" s="61"/>
      <c r="HG29" s="61"/>
      <c r="HH29" s="60"/>
      <c r="HI29" s="60"/>
      <c r="HJ29" s="61"/>
      <c r="HK29" s="61"/>
      <c r="HL29" s="61"/>
      <c r="HM29" s="60"/>
      <c r="HN29" s="61"/>
      <c r="HO29" s="61"/>
      <c r="HP29" s="61"/>
      <c r="HQ29" s="60"/>
      <c r="HR29" s="60"/>
      <c r="HS29" s="61"/>
      <c r="HT29" s="61"/>
      <c r="HU29" s="61"/>
      <c r="HV29" s="60"/>
      <c r="HW29" s="61"/>
      <c r="HX29" s="61"/>
      <c r="HY29" s="61"/>
      <c r="HZ29" s="60"/>
      <c r="IA29" s="60"/>
      <c r="IB29" s="61"/>
      <c r="IC29" s="61"/>
      <c r="ID29" s="61"/>
      <c r="IE29" s="60"/>
      <c r="IF29" s="61"/>
      <c r="IG29" s="61"/>
      <c r="IH29" s="61"/>
      <c r="II29" s="60"/>
      <c r="IJ29" s="60"/>
      <c r="IK29" s="61"/>
      <c r="IL29" s="61"/>
      <c r="IM29" s="61"/>
      <c r="IN29" s="60"/>
      <c r="IO29" s="61"/>
      <c r="IP29" s="61"/>
      <c r="IQ29" s="61"/>
      <c r="IR29" s="60"/>
      <c r="IS29" s="60"/>
      <c r="IT29" s="61"/>
      <c r="IU29" s="61"/>
      <c r="IV29" s="61"/>
      <c r="IW29" s="60"/>
      <c r="IX29" s="61"/>
      <c r="IY29" s="61"/>
      <c r="IZ29" s="61"/>
      <c r="JA29" s="60"/>
      <c r="JB29" s="60"/>
    </row>
    <row r="30" spans="2:263" ht="14.25" customHeight="1" thickBot="1" x14ac:dyDescent="0.3">
      <c r="B30" s="637"/>
      <c r="C30" s="637"/>
      <c r="D30" s="420"/>
      <c r="E30" s="637"/>
      <c r="F30" s="637"/>
      <c r="G30" s="637"/>
      <c r="H30" s="637"/>
      <c r="I30" s="637"/>
      <c r="J30" s="637"/>
      <c r="K30" s="637"/>
      <c r="L30" s="637"/>
      <c r="M30" s="637"/>
      <c r="N30" s="637"/>
      <c r="O30" s="637"/>
      <c r="P30" s="637"/>
      <c r="Q30" s="637"/>
      <c r="R30" s="637"/>
      <c r="S30" s="637"/>
      <c r="T30" s="637"/>
      <c r="U30" s="637"/>
      <c r="V30" s="637"/>
      <c r="W30" s="637"/>
      <c r="X30" s="637"/>
      <c r="Y30" s="637"/>
      <c r="Z30" s="637"/>
      <c r="AA30" s="637"/>
      <c r="AB30" s="637"/>
      <c r="AC30" s="637"/>
      <c r="AD30" s="637"/>
      <c r="AE30" s="637"/>
      <c r="AF30" s="637"/>
      <c r="AG30" s="637"/>
      <c r="AH30" s="637"/>
      <c r="AI30" s="637"/>
      <c r="AJ30" s="637"/>
      <c r="AK30" s="637"/>
      <c r="AL30" s="637"/>
      <c r="AM30" s="637"/>
      <c r="AN30" s="637"/>
      <c r="AO30" s="637"/>
      <c r="AP30" s="637"/>
      <c r="AQ30" s="637"/>
      <c r="AR30" s="637"/>
      <c r="AS30" s="637"/>
      <c r="AT30" s="637"/>
      <c r="AU30" s="637"/>
      <c r="AV30" s="637"/>
      <c r="AW30" s="637"/>
      <c r="AX30" s="637"/>
      <c r="AY30" s="637"/>
      <c r="AZ30" s="637"/>
      <c r="BA30" s="637"/>
      <c r="BB30" s="637"/>
      <c r="BC30" s="637"/>
      <c r="BD30" s="637"/>
      <c r="BE30" s="637"/>
      <c r="BF30" s="637"/>
      <c r="BG30" s="637"/>
      <c r="BH30" s="637"/>
      <c r="BI30" s="637"/>
      <c r="BJ30" s="637"/>
      <c r="BK30" s="637"/>
      <c r="BL30" s="637"/>
      <c r="BM30" s="637"/>
      <c r="BN30" s="637"/>
      <c r="BO30" s="637"/>
      <c r="BP30" s="637"/>
      <c r="BQ30" s="637"/>
      <c r="BR30" s="637"/>
      <c r="BS30" s="637"/>
      <c r="BT30" s="637"/>
      <c r="BU30" s="637"/>
      <c r="BV30" s="637"/>
      <c r="BW30" s="637"/>
      <c r="BX30" s="637"/>
      <c r="BY30" s="637"/>
      <c r="BZ30" s="637"/>
      <c r="CA30" s="637"/>
      <c r="CB30" s="637"/>
      <c r="CC30" s="637"/>
      <c r="CD30" s="637"/>
      <c r="CE30" s="637"/>
      <c r="CF30" s="637"/>
      <c r="CG30" s="637"/>
      <c r="CH30" s="637"/>
      <c r="CI30" s="637"/>
      <c r="CJ30" s="637"/>
      <c r="CK30" s="637"/>
      <c r="CL30" s="637"/>
      <c r="CM30" s="637"/>
      <c r="CN30" s="637"/>
      <c r="CO30" s="637"/>
      <c r="CP30" s="637"/>
      <c r="CQ30" s="637"/>
      <c r="CR30" s="637"/>
      <c r="CS30" s="637"/>
      <c r="CT30" s="637"/>
      <c r="CU30" s="637"/>
      <c r="CV30" s="637"/>
      <c r="CW30" s="637"/>
      <c r="CX30" s="637"/>
      <c r="CY30" s="637"/>
      <c r="CZ30" s="637"/>
      <c r="DB30" s="637"/>
      <c r="DC30" s="637"/>
      <c r="DD30" s="637"/>
      <c r="DE30" s="637"/>
      <c r="DF30" s="637"/>
      <c r="DG30" s="637"/>
      <c r="DH30" s="637"/>
      <c r="DI30" s="637"/>
      <c r="DJ30" s="637"/>
      <c r="DK30" s="637"/>
      <c r="DL30" s="637"/>
      <c r="DM30" s="637"/>
      <c r="DN30" s="637"/>
      <c r="DO30" s="637"/>
      <c r="DP30" s="637"/>
      <c r="DQ30" s="637"/>
      <c r="DR30" s="637"/>
      <c r="DS30" s="637"/>
      <c r="DT30" s="638"/>
      <c r="DU30" s="730"/>
      <c r="DV30" s="730"/>
      <c r="DX30" s="43"/>
      <c r="EA30" s="529"/>
      <c r="EB30" s="529"/>
      <c r="EC30" s="529"/>
      <c r="ED30" s="529"/>
      <c r="EE30" s="529"/>
      <c r="EF30" s="529"/>
      <c r="EG30" s="529"/>
      <c r="EH30" s="529"/>
      <c r="EI30" s="529"/>
      <c r="EJ30" s="529"/>
      <c r="EK30" s="529"/>
      <c r="EL30" s="529"/>
      <c r="EM30" s="529"/>
      <c r="EN30" s="529"/>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c r="IW30" s="60"/>
      <c r="IX30" s="60"/>
      <c r="IY30" s="60"/>
      <c r="IZ30" s="60"/>
      <c r="JA30" s="60"/>
      <c r="JB30" s="60"/>
    </row>
    <row r="31" spans="2:263" ht="14.25" customHeight="1" thickBot="1" x14ac:dyDescent="0.3">
      <c r="B31" s="732" t="s">
        <v>180</v>
      </c>
      <c r="C31" s="153" t="s">
        <v>1992</v>
      </c>
      <c r="D31" s="420"/>
      <c r="E31" s="637"/>
      <c r="F31" s="637"/>
      <c r="G31" s="637"/>
      <c r="H31" s="637"/>
      <c r="I31" s="637"/>
      <c r="J31" s="637"/>
      <c r="K31" s="637"/>
      <c r="L31" s="637"/>
      <c r="M31" s="637"/>
      <c r="N31" s="637"/>
      <c r="O31" s="752">
        <v>2013</v>
      </c>
      <c r="P31" s="637"/>
      <c r="Q31" s="637"/>
      <c r="R31" s="637"/>
      <c r="S31" s="637"/>
      <c r="T31" s="637"/>
      <c r="U31" s="637"/>
      <c r="V31" s="637"/>
      <c r="W31" s="637"/>
      <c r="X31" s="752">
        <v>2014</v>
      </c>
      <c r="Y31" s="753"/>
      <c r="Z31" s="753"/>
      <c r="AA31" s="753"/>
      <c r="AB31" s="753"/>
      <c r="AC31" s="753"/>
      <c r="AD31" s="753"/>
      <c r="AE31" s="753"/>
      <c r="AF31" s="753"/>
      <c r="AG31" s="752">
        <v>2015</v>
      </c>
      <c r="AH31" s="753"/>
      <c r="AI31" s="753"/>
      <c r="AJ31" s="753"/>
      <c r="AK31" s="753"/>
      <c r="AL31" s="753"/>
      <c r="AM31" s="753"/>
      <c r="AN31" s="753"/>
      <c r="AO31" s="753"/>
      <c r="AP31" s="752">
        <v>2016</v>
      </c>
      <c r="AQ31" s="753"/>
      <c r="AR31" s="753"/>
      <c r="AS31" s="753"/>
      <c r="AT31" s="753"/>
      <c r="AU31" s="753"/>
      <c r="AV31" s="753"/>
      <c r="AW31" s="753"/>
      <c r="AX31" s="753"/>
      <c r="AY31" s="752">
        <v>2017</v>
      </c>
      <c r="AZ31" s="753"/>
      <c r="BA31" s="753"/>
      <c r="BB31" s="753"/>
      <c r="BC31" s="753"/>
      <c r="BD31" s="753"/>
      <c r="BE31" s="753"/>
      <c r="BF31" s="753"/>
      <c r="BG31" s="753"/>
      <c r="BH31" s="752">
        <v>2018</v>
      </c>
      <c r="BI31" s="753"/>
      <c r="BJ31" s="754"/>
      <c r="BK31" s="754"/>
      <c r="BL31" s="754"/>
      <c r="BM31" s="754"/>
      <c r="BN31" s="754"/>
      <c r="BO31" s="754"/>
      <c r="BP31" s="754"/>
      <c r="BQ31" s="752">
        <v>2019</v>
      </c>
      <c r="BR31" s="754"/>
      <c r="BS31" s="754"/>
      <c r="BT31" s="754"/>
      <c r="BU31" s="754"/>
      <c r="BV31" s="754"/>
      <c r="BW31" s="754"/>
      <c r="BX31" s="754"/>
      <c r="BY31" s="754"/>
      <c r="BZ31" s="752">
        <v>2020</v>
      </c>
      <c r="CA31" s="754"/>
      <c r="CB31" s="754"/>
      <c r="CC31" s="754"/>
      <c r="CD31" s="754"/>
      <c r="CE31" s="754"/>
      <c r="CF31" s="754"/>
      <c r="CG31" s="754"/>
      <c r="CH31" s="754"/>
      <c r="CI31" s="752">
        <v>2021</v>
      </c>
      <c r="CJ31" s="754"/>
      <c r="CK31" s="754"/>
      <c r="CL31" s="754"/>
      <c r="CM31" s="754"/>
      <c r="CN31" s="754"/>
      <c r="CO31" s="754"/>
      <c r="CP31" s="754"/>
      <c r="CQ31" s="754"/>
      <c r="CR31" s="752">
        <v>2022</v>
      </c>
      <c r="CS31" s="754"/>
      <c r="CT31" s="754"/>
      <c r="CU31" s="754"/>
      <c r="CV31" s="755"/>
      <c r="CW31" s="755"/>
      <c r="CX31" s="755"/>
      <c r="CY31" s="755"/>
      <c r="CZ31" s="755"/>
      <c r="DA31" s="752">
        <v>2023</v>
      </c>
      <c r="DB31" s="755"/>
      <c r="DC31" s="755"/>
      <c r="DD31" s="755"/>
      <c r="DE31" s="754"/>
      <c r="DF31" s="754"/>
      <c r="DG31" s="754"/>
      <c r="DH31" s="754"/>
      <c r="DI31" s="754"/>
      <c r="DJ31" s="752">
        <v>2024</v>
      </c>
      <c r="DK31" s="754"/>
      <c r="DL31" s="754"/>
      <c r="DM31" s="754"/>
      <c r="DN31" s="754"/>
      <c r="DO31" s="754"/>
      <c r="DP31" s="754"/>
      <c r="DQ31" s="754"/>
      <c r="DR31" s="754"/>
      <c r="DS31" s="752">
        <v>2025</v>
      </c>
      <c r="DT31" s="638"/>
      <c r="DU31" s="756"/>
      <c r="DV31" s="757"/>
      <c r="DX31" s="43"/>
      <c r="EA31" s="529"/>
      <c r="EB31" s="529"/>
      <c r="EC31" s="529"/>
      <c r="ED31" s="529"/>
      <c r="EE31" s="529"/>
      <c r="EF31" s="529"/>
      <c r="EG31" s="529"/>
      <c r="EH31" s="529"/>
      <c r="EI31" s="529"/>
      <c r="EJ31" s="529"/>
      <c r="EK31" s="529"/>
      <c r="EL31" s="529"/>
      <c r="EM31" s="529"/>
      <c r="EN31" s="529"/>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c r="IW31" s="60"/>
      <c r="IX31" s="60"/>
      <c r="IY31" s="60"/>
      <c r="IZ31" s="60"/>
      <c r="JA31" s="60"/>
      <c r="JB31" s="60"/>
    </row>
    <row r="32" spans="2:263" ht="14.25" customHeight="1" x14ac:dyDescent="0.25">
      <c r="B32" s="758">
        <v>17</v>
      </c>
      <c r="C32" s="759" t="s">
        <v>1993</v>
      </c>
      <c r="D32" s="760" t="s">
        <v>1994</v>
      </c>
      <c r="E32" s="761" t="s">
        <v>41</v>
      </c>
      <c r="F32" s="762">
        <v>3</v>
      </c>
      <c r="G32" s="637"/>
      <c r="H32" s="637"/>
      <c r="I32" s="637"/>
      <c r="J32" s="637"/>
      <c r="K32" s="637"/>
      <c r="L32" s="637"/>
      <c r="M32" s="637"/>
      <c r="N32" s="637"/>
      <c r="O32" s="763">
        <v>0.73882289136763424</v>
      </c>
      <c r="P32" s="729"/>
      <c r="Q32" s="729"/>
      <c r="R32" s="729"/>
      <c r="S32" s="729"/>
      <c r="T32" s="729"/>
      <c r="U32" s="729"/>
      <c r="V32" s="729"/>
      <c r="W32" s="729"/>
      <c r="X32" s="763">
        <v>0.79581312883242439</v>
      </c>
      <c r="Y32" s="729"/>
      <c r="Z32" s="729"/>
      <c r="AA32" s="729"/>
      <c r="AB32" s="729"/>
      <c r="AC32" s="729"/>
      <c r="AD32" s="729"/>
      <c r="AE32" s="729"/>
      <c r="AF32" s="729"/>
      <c r="AG32" s="763">
        <v>0.68019116754240572</v>
      </c>
      <c r="AH32" s="729"/>
      <c r="AI32" s="729"/>
      <c r="AJ32" s="729"/>
      <c r="AK32" s="729"/>
      <c r="AL32" s="729"/>
      <c r="AM32" s="729"/>
      <c r="AN32" s="729"/>
      <c r="AO32" s="729"/>
      <c r="AP32" s="763">
        <v>0.91310319201219936</v>
      </c>
      <c r="AQ32" s="729"/>
      <c r="AR32" s="729"/>
      <c r="AS32" s="729"/>
      <c r="AT32" s="729"/>
      <c r="AU32" s="729"/>
      <c r="AV32" s="729"/>
      <c r="AW32" s="729"/>
      <c r="AX32" s="729"/>
      <c r="AY32" s="763">
        <v>0.8993414001547102</v>
      </c>
      <c r="AZ32" s="729"/>
      <c r="BA32" s="729"/>
      <c r="BB32" s="729"/>
      <c r="BC32" s="729"/>
      <c r="BD32" s="729"/>
      <c r="BE32" s="729"/>
      <c r="BF32" s="729"/>
      <c r="BG32" s="729"/>
      <c r="BH32" s="763">
        <v>1.3763242407579048</v>
      </c>
      <c r="BI32" s="764"/>
      <c r="BJ32" s="765"/>
      <c r="BK32" s="765"/>
      <c r="BL32" s="765"/>
      <c r="BM32" s="765"/>
      <c r="BN32" s="765"/>
      <c r="BO32" s="765"/>
      <c r="BP32" s="765"/>
      <c r="BQ32" s="763">
        <v>1.539868</v>
      </c>
      <c r="BR32" s="765"/>
      <c r="BS32" s="765"/>
      <c r="BT32" s="765"/>
      <c r="BU32" s="765"/>
      <c r="BV32" s="765"/>
      <c r="BW32" s="765"/>
      <c r="BX32" s="765"/>
      <c r="BY32" s="765"/>
      <c r="BZ32" s="763">
        <v>2.9926469999999998</v>
      </c>
      <c r="CA32" s="765"/>
      <c r="CB32" s="765"/>
      <c r="CC32" s="765"/>
      <c r="CD32" s="765"/>
      <c r="CE32" s="765"/>
      <c r="CF32" s="765"/>
      <c r="CG32" s="765"/>
      <c r="CH32" s="765"/>
      <c r="CI32" s="763">
        <v>2.9926469999999998</v>
      </c>
      <c r="CJ32" s="765"/>
      <c r="CK32" s="765"/>
      <c r="CL32" s="765"/>
      <c r="CM32" s="765"/>
      <c r="CN32" s="765"/>
      <c r="CO32" s="765"/>
      <c r="CP32" s="765"/>
      <c r="CQ32" s="765"/>
      <c r="CR32" s="763">
        <v>2.9959169999999999</v>
      </c>
      <c r="CS32" s="765"/>
      <c r="CT32" s="765"/>
      <c r="CU32" s="765"/>
      <c r="CV32" s="765"/>
      <c r="CW32" s="765"/>
      <c r="CX32" s="765"/>
      <c r="CY32" s="765"/>
      <c r="CZ32" s="765"/>
      <c r="DA32" s="763">
        <v>2.9990250000000001</v>
      </c>
      <c r="DB32" s="765"/>
      <c r="DC32" s="765"/>
      <c r="DD32" s="765"/>
      <c r="DE32" s="765"/>
      <c r="DF32" s="765"/>
      <c r="DG32" s="765"/>
      <c r="DH32" s="765"/>
      <c r="DI32" s="765"/>
      <c r="DJ32" s="763">
        <v>3.0022880000000001</v>
      </c>
      <c r="DK32" s="765"/>
      <c r="DL32" s="765"/>
      <c r="DM32" s="765"/>
      <c r="DN32" s="765"/>
      <c r="DO32" s="765"/>
      <c r="DP32" s="765"/>
      <c r="DQ32" s="765"/>
      <c r="DR32" s="765"/>
      <c r="DS32" s="763">
        <v>3.0057149999999999</v>
      </c>
      <c r="DT32" s="638"/>
      <c r="DU32" s="766"/>
      <c r="DV32" s="767"/>
      <c r="DX32" s="43">
        <f xml:space="preserve"> IF( SUM( EP32:JB32 ) = 0, 0, $EP$5 )</f>
        <v>0</v>
      </c>
      <c r="EA32" s="529"/>
      <c r="EB32" s="529"/>
      <c r="EC32" s="529"/>
      <c r="ED32" s="529"/>
      <c r="EE32" s="529"/>
      <c r="EF32" s="529"/>
      <c r="EG32" s="529"/>
      <c r="EH32" s="529"/>
      <c r="EI32" s="529"/>
      <c r="EJ32" s="529"/>
      <c r="EK32" s="529"/>
      <c r="EL32" s="529"/>
      <c r="EM32" s="529"/>
      <c r="EN32" s="529"/>
      <c r="EP32" s="60"/>
      <c r="EQ32" s="60"/>
      <c r="ER32" s="60"/>
      <c r="ES32" s="60"/>
      <c r="ET32" s="60"/>
      <c r="EU32" s="60"/>
      <c r="EV32" s="60"/>
      <c r="EW32" s="60"/>
      <c r="EX32" s="61"/>
      <c r="EY32" s="60"/>
      <c r="EZ32" s="60"/>
      <c r="FA32" s="60"/>
      <c r="FB32" s="60"/>
      <c r="FC32" s="60"/>
      <c r="FD32" s="60"/>
      <c r="FE32" s="60"/>
      <c r="FF32" s="60"/>
      <c r="FG32" s="61"/>
      <c r="FH32" s="60"/>
      <c r="FI32" s="60"/>
      <c r="FJ32" s="60"/>
      <c r="FK32" s="60"/>
      <c r="FL32" s="60"/>
      <c r="FM32" s="60"/>
      <c r="FN32" s="60"/>
      <c r="FO32" s="60"/>
      <c r="FP32" s="61"/>
      <c r="FQ32" s="60"/>
      <c r="FR32" s="60"/>
      <c r="FS32" s="60"/>
      <c r="FT32" s="60"/>
      <c r="FU32" s="60"/>
      <c r="FV32" s="60"/>
      <c r="FW32" s="60"/>
      <c r="FX32" s="60"/>
      <c r="FY32" s="61"/>
      <c r="FZ32" s="60"/>
      <c r="GA32" s="60"/>
      <c r="GB32" s="60"/>
      <c r="GC32" s="60"/>
      <c r="GD32" s="60"/>
      <c r="GE32" s="60"/>
      <c r="GF32" s="60"/>
      <c r="GG32" s="60"/>
      <c r="GH32" s="61"/>
      <c r="GI32" s="60"/>
      <c r="GJ32" s="60"/>
      <c r="GK32" s="60"/>
      <c r="GL32" s="60"/>
      <c r="GM32" s="60"/>
      <c r="GN32" s="60"/>
      <c r="GO32" s="60"/>
      <c r="GP32" s="60"/>
      <c r="GQ32" s="61"/>
      <c r="GR32" s="60"/>
      <c r="GS32" s="60"/>
      <c r="GT32" s="60"/>
      <c r="GU32" s="60"/>
      <c r="GV32" s="60"/>
      <c r="GW32" s="60"/>
      <c r="GX32" s="60"/>
      <c r="GY32" s="60"/>
      <c r="GZ32" s="61"/>
      <c r="HA32" s="60"/>
      <c r="HB32" s="60"/>
      <c r="HC32" s="60"/>
      <c r="HD32" s="60"/>
      <c r="HE32" s="60"/>
      <c r="HF32" s="60"/>
      <c r="HG32" s="60"/>
      <c r="HH32" s="60"/>
      <c r="HI32" s="61"/>
      <c r="HJ32" s="60"/>
      <c r="HK32" s="60"/>
      <c r="HL32" s="60"/>
      <c r="HM32" s="60"/>
      <c r="HN32" s="60"/>
      <c r="HO32" s="60"/>
      <c r="HP32" s="60"/>
      <c r="HQ32" s="60"/>
      <c r="HR32" s="61"/>
      <c r="HS32" s="60"/>
      <c r="HT32" s="60"/>
      <c r="HU32" s="60"/>
      <c r="HV32" s="60"/>
      <c r="HW32" s="60"/>
      <c r="HX32" s="60"/>
      <c r="HY32" s="60"/>
      <c r="HZ32" s="60"/>
      <c r="IA32" s="61"/>
      <c r="IB32" s="60"/>
      <c r="IC32" s="60"/>
      <c r="ID32" s="60"/>
      <c r="IE32" s="60"/>
      <c r="IF32" s="60"/>
      <c r="IG32" s="60"/>
      <c r="IH32" s="60"/>
      <c r="II32" s="60"/>
      <c r="IJ32" s="61"/>
      <c r="IK32" s="60"/>
      <c r="IL32" s="60"/>
      <c r="IM32" s="60"/>
      <c r="IN32" s="60"/>
      <c r="IO32" s="60"/>
      <c r="IP32" s="60"/>
      <c r="IQ32" s="60"/>
      <c r="IR32" s="60"/>
      <c r="IS32" s="61"/>
      <c r="IT32" s="60"/>
      <c r="IU32" s="60"/>
      <c r="IV32" s="60"/>
      <c r="IW32" s="60"/>
      <c r="IX32" s="60"/>
      <c r="IY32" s="60"/>
      <c r="IZ32" s="60"/>
      <c r="JA32" s="60"/>
      <c r="JB32" s="61"/>
    </row>
    <row r="33" spans="2:263" ht="14.25" customHeight="1" x14ac:dyDescent="0.25">
      <c r="B33" s="62">
        <v>18</v>
      </c>
      <c r="C33" s="63" t="s">
        <v>1995</v>
      </c>
      <c r="D33" s="683" t="s">
        <v>1996</v>
      </c>
      <c r="E33" s="64" t="s">
        <v>41</v>
      </c>
      <c r="F33" s="79">
        <v>3</v>
      </c>
      <c r="G33" s="637"/>
      <c r="H33" s="637"/>
      <c r="I33" s="637"/>
      <c r="J33" s="637"/>
      <c r="K33" s="637"/>
      <c r="L33" s="637"/>
      <c r="M33" s="637"/>
      <c r="N33" s="637"/>
      <c r="O33" s="768">
        <v>0</v>
      </c>
      <c r="P33" s="729"/>
      <c r="Q33" s="729"/>
      <c r="R33" s="729"/>
      <c r="S33" s="729"/>
      <c r="T33" s="729"/>
      <c r="U33" s="729"/>
      <c r="V33" s="729"/>
      <c r="W33" s="729"/>
      <c r="X33" s="768">
        <v>0</v>
      </c>
      <c r="Y33" s="729"/>
      <c r="Z33" s="729"/>
      <c r="AA33" s="729"/>
      <c r="AB33" s="729"/>
      <c r="AC33" s="729"/>
      <c r="AD33" s="729"/>
      <c r="AE33" s="729"/>
      <c r="AF33" s="729"/>
      <c r="AG33" s="768">
        <v>0</v>
      </c>
      <c r="AH33" s="729"/>
      <c r="AI33" s="729"/>
      <c r="AJ33" s="729"/>
      <c r="AK33" s="729"/>
      <c r="AL33" s="729"/>
      <c r="AM33" s="729"/>
      <c r="AN33" s="729"/>
      <c r="AO33" s="729"/>
      <c r="AP33" s="768">
        <v>0.13570885473902949</v>
      </c>
      <c r="AQ33" s="729"/>
      <c r="AR33" s="729"/>
      <c r="AS33" s="729"/>
      <c r="AT33" s="729"/>
      <c r="AU33" s="729"/>
      <c r="AV33" s="729"/>
      <c r="AW33" s="729"/>
      <c r="AX33" s="729"/>
      <c r="AY33" s="768">
        <v>9.0262755300289342E-3</v>
      </c>
      <c r="AZ33" s="729"/>
      <c r="BA33" s="729"/>
      <c r="BB33" s="729"/>
      <c r="BC33" s="729"/>
      <c r="BD33" s="729"/>
      <c r="BE33" s="729"/>
      <c r="BF33" s="729"/>
      <c r="BG33" s="729"/>
      <c r="BH33" s="768">
        <v>0.12311321013285768</v>
      </c>
      <c r="BI33" s="764"/>
      <c r="BJ33" s="765"/>
      <c r="BK33" s="765"/>
      <c r="BL33" s="765"/>
      <c r="BM33" s="765"/>
      <c r="BN33" s="765"/>
      <c r="BO33" s="765"/>
      <c r="BP33" s="765"/>
      <c r="BQ33" s="768">
        <v>0</v>
      </c>
      <c r="BR33" s="765"/>
      <c r="BS33" s="765"/>
      <c r="BT33" s="765"/>
      <c r="BU33" s="765"/>
      <c r="BV33" s="765"/>
      <c r="BW33" s="765"/>
      <c r="BX33" s="765"/>
      <c r="BY33" s="765"/>
      <c r="BZ33" s="768">
        <v>0</v>
      </c>
      <c r="CA33" s="765"/>
      <c r="CB33" s="765"/>
      <c r="CC33" s="765"/>
      <c r="CD33" s="765"/>
      <c r="CE33" s="765"/>
      <c r="CF33" s="765"/>
      <c r="CG33" s="765"/>
      <c r="CH33" s="765"/>
      <c r="CI33" s="768">
        <v>0.92113</v>
      </c>
      <c r="CJ33" s="765"/>
      <c r="CK33" s="765"/>
      <c r="CL33" s="765"/>
      <c r="CM33" s="765"/>
      <c r="CN33" s="765"/>
      <c r="CO33" s="765"/>
      <c r="CP33" s="765"/>
      <c r="CQ33" s="765"/>
      <c r="CR33" s="768">
        <v>0.92113</v>
      </c>
      <c r="CS33" s="765"/>
      <c r="CT33" s="765"/>
      <c r="CU33" s="765"/>
      <c r="CV33" s="765"/>
      <c r="CW33" s="765"/>
      <c r="CX33" s="765"/>
      <c r="CY33" s="765"/>
      <c r="CZ33" s="765"/>
      <c r="DA33" s="768">
        <v>0.92113</v>
      </c>
      <c r="DB33" s="765"/>
      <c r="DC33" s="765"/>
      <c r="DD33" s="765"/>
      <c r="DE33" s="765"/>
      <c r="DF33" s="765"/>
      <c r="DG33" s="765"/>
      <c r="DH33" s="765"/>
      <c r="DI33" s="765"/>
      <c r="DJ33" s="768">
        <v>0.92113</v>
      </c>
      <c r="DK33" s="765"/>
      <c r="DL33" s="765"/>
      <c r="DM33" s="765"/>
      <c r="DN33" s="765"/>
      <c r="DO33" s="765"/>
      <c r="DP33" s="765"/>
      <c r="DQ33" s="765"/>
      <c r="DR33" s="765"/>
      <c r="DS33" s="768">
        <v>0.92113</v>
      </c>
      <c r="DT33" s="638"/>
      <c r="DU33" s="766"/>
      <c r="DV33" s="767"/>
      <c r="DX33" s="43">
        <f xml:space="preserve"> IF( SUM( EP33:JB33 ) = 0, 0, $EP$5 )</f>
        <v>0</v>
      </c>
      <c r="EA33" s="529"/>
      <c r="EB33" s="529"/>
      <c r="EC33" s="529"/>
      <c r="ED33" s="529"/>
      <c r="EE33" s="529"/>
      <c r="EF33" s="529"/>
      <c r="EG33" s="529"/>
      <c r="EH33" s="529"/>
      <c r="EI33" s="529"/>
      <c r="EJ33" s="529"/>
      <c r="EK33" s="529"/>
      <c r="EL33" s="529"/>
      <c r="EM33" s="529"/>
      <c r="EN33" s="529"/>
      <c r="EP33" s="60"/>
      <c r="EQ33" s="60"/>
      <c r="ER33" s="60"/>
      <c r="ES33" s="60"/>
      <c r="ET33" s="60"/>
      <c r="EU33" s="60"/>
      <c r="EV33" s="60"/>
      <c r="EW33" s="60"/>
      <c r="EX33" s="61"/>
      <c r="EY33" s="60"/>
      <c r="EZ33" s="60"/>
      <c r="FA33" s="60"/>
      <c r="FB33" s="60"/>
      <c r="FC33" s="60"/>
      <c r="FD33" s="60"/>
      <c r="FE33" s="60"/>
      <c r="FF33" s="60"/>
      <c r="FG33" s="61"/>
      <c r="FH33" s="60"/>
      <c r="FI33" s="60"/>
      <c r="FJ33" s="60"/>
      <c r="FK33" s="60"/>
      <c r="FL33" s="60"/>
      <c r="FM33" s="60"/>
      <c r="FN33" s="60"/>
      <c r="FO33" s="60"/>
      <c r="FP33" s="61"/>
      <c r="FQ33" s="60"/>
      <c r="FR33" s="60"/>
      <c r="FS33" s="60"/>
      <c r="FT33" s="60"/>
      <c r="FU33" s="60"/>
      <c r="FV33" s="60"/>
      <c r="FW33" s="60"/>
      <c r="FX33" s="60"/>
      <c r="FY33" s="61"/>
      <c r="FZ33" s="60"/>
      <c r="GA33" s="60"/>
      <c r="GB33" s="60"/>
      <c r="GC33" s="60"/>
      <c r="GD33" s="60"/>
      <c r="GE33" s="60"/>
      <c r="GF33" s="60"/>
      <c r="GG33" s="60"/>
      <c r="GH33" s="61"/>
      <c r="GI33" s="60"/>
      <c r="GJ33" s="60"/>
      <c r="GK33" s="60"/>
      <c r="GL33" s="60"/>
      <c r="GM33" s="60"/>
      <c r="GN33" s="60"/>
      <c r="GO33" s="60"/>
      <c r="GP33" s="60"/>
      <c r="GQ33" s="61"/>
      <c r="GR33" s="60"/>
      <c r="GS33" s="60"/>
      <c r="GT33" s="60"/>
      <c r="GU33" s="60"/>
      <c r="GV33" s="60"/>
      <c r="GW33" s="60"/>
      <c r="GX33" s="60"/>
      <c r="GY33" s="60"/>
      <c r="GZ33" s="61"/>
      <c r="HA33" s="60"/>
      <c r="HB33" s="60"/>
      <c r="HC33" s="60"/>
      <c r="HD33" s="60"/>
      <c r="HE33" s="60"/>
      <c r="HF33" s="60"/>
      <c r="HG33" s="60"/>
      <c r="HH33" s="60"/>
      <c r="HI33" s="61"/>
      <c r="HJ33" s="60"/>
      <c r="HK33" s="60"/>
      <c r="HL33" s="60"/>
      <c r="HM33" s="60"/>
      <c r="HN33" s="60"/>
      <c r="HO33" s="60"/>
      <c r="HP33" s="60"/>
      <c r="HQ33" s="60"/>
      <c r="HR33" s="61"/>
      <c r="HS33" s="60"/>
      <c r="HT33" s="60"/>
      <c r="HU33" s="60"/>
      <c r="HV33" s="60"/>
      <c r="HW33" s="60"/>
      <c r="HX33" s="60"/>
      <c r="HY33" s="60"/>
      <c r="HZ33" s="60"/>
      <c r="IA33" s="61"/>
      <c r="IB33" s="60"/>
      <c r="IC33" s="60"/>
      <c r="ID33" s="60"/>
      <c r="IE33" s="60"/>
      <c r="IF33" s="60"/>
      <c r="IG33" s="60"/>
      <c r="IH33" s="60"/>
      <c r="II33" s="60"/>
      <c r="IJ33" s="61"/>
      <c r="IK33" s="60"/>
      <c r="IL33" s="60"/>
      <c r="IM33" s="60"/>
      <c r="IN33" s="60"/>
      <c r="IO33" s="60"/>
      <c r="IP33" s="60"/>
      <c r="IQ33" s="60"/>
      <c r="IR33" s="60"/>
      <c r="IS33" s="61"/>
      <c r="IT33" s="60"/>
      <c r="IU33" s="60"/>
      <c r="IV33" s="60"/>
      <c r="IW33" s="60"/>
      <c r="IX33" s="60"/>
      <c r="IY33" s="60"/>
      <c r="IZ33" s="60"/>
      <c r="JA33" s="60"/>
      <c r="JB33" s="61"/>
      <c r="JC33" s="147"/>
    </row>
    <row r="34" spans="2:263" ht="14.25" customHeight="1" x14ac:dyDescent="0.25">
      <c r="B34" s="62">
        <v>19</v>
      </c>
      <c r="C34" s="63" t="s">
        <v>1997</v>
      </c>
      <c r="D34" s="683" t="s">
        <v>1998</v>
      </c>
      <c r="E34" s="64" t="s">
        <v>41</v>
      </c>
      <c r="F34" s="79">
        <v>3</v>
      </c>
      <c r="G34" s="637"/>
      <c r="H34" s="637"/>
      <c r="I34" s="637"/>
      <c r="J34" s="637"/>
      <c r="K34" s="637"/>
      <c r="L34" s="637"/>
      <c r="M34" s="637"/>
      <c r="N34" s="637"/>
      <c r="O34" s="769">
        <f>O32-O33</f>
        <v>0.73882289136763424</v>
      </c>
      <c r="P34" s="729"/>
      <c r="Q34" s="729"/>
      <c r="R34" s="729"/>
      <c r="S34" s="729"/>
      <c r="T34" s="729"/>
      <c r="U34" s="729"/>
      <c r="V34" s="729"/>
      <c r="W34" s="729"/>
      <c r="X34" s="769">
        <f>X32-X33</f>
        <v>0.79581312883242439</v>
      </c>
      <c r="Y34" s="729"/>
      <c r="Z34" s="729"/>
      <c r="AA34" s="729"/>
      <c r="AB34" s="729"/>
      <c r="AC34" s="729"/>
      <c r="AD34" s="729"/>
      <c r="AE34" s="729"/>
      <c r="AF34" s="729"/>
      <c r="AG34" s="769">
        <f>AG32-AG33</f>
        <v>0.68019116754240572</v>
      </c>
      <c r="AH34" s="729"/>
      <c r="AI34" s="729"/>
      <c r="AJ34" s="729"/>
      <c r="AK34" s="729"/>
      <c r="AL34" s="729"/>
      <c r="AM34" s="729"/>
      <c r="AN34" s="729"/>
      <c r="AO34" s="729"/>
      <c r="AP34" s="769">
        <f>AP32-AP33</f>
        <v>0.77739433727316987</v>
      </c>
      <c r="AQ34" s="729"/>
      <c r="AR34" s="729"/>
      <c r="AS34" s="729"/>
      <c r="AT34" s="729"/>
      <c r="AU34" s="729"/>
      <c r="AV34" s="729"/>
      <c r="AW34" s="729"/>
      <c r="AX34" s="729"/>
      <c r="AY34" s="769">
        <f>AY32-AY33</f>
        <v>0.89031512462468132</v>
      </c>
      <c r="AZ34" s="729"/>
      <c r="BA34" s="729"/>
      <c r="BB34" s="729"/>
      <c r="BC34" s="729"/>
      <c r="BD34" s="729"/>
      <c r="BE34" s="729"/>
      <c r="BF34" s="729"/>
      <c r="BG34" s="729"/>
      <c r="BH34" s="769">
        <f>BH32-BH33</f>
        <v>1.2532110306250472</v>
      </c>
      <c r="BI34" s="764"/>
      <c r="BJ34" s="765"/>
      <c r="BK34" s="765"/>
      <c r="BL34" s="765"/>
      <c r="BM34" s="765"/>
      <c r="BN34" s="765"/>
      <c r="BO34" s="765"/>
      <c r="BP34" s="765"/>
      <c r="BQ34" s="769">
        <f>BQ32-BQ33</f>
        <v>1.539868</v>
      </c>
      <c r="BR34" s="765"/>
      <c r="BS34" s="765"/>
      <c r="BT34" s="765"/>
      <c r="BU34" s="765"/>
      <c r="BV34" s="765"/>
      <c r="BW34" s="765"/>
      <c r="BX34" s="765"/>
      <c r="BY34" s="765"/>
      <c r="BZ34" s="769">
        <f>BZ32-BZ33</f>
        <v>2.9926469999999998</v>
      </c>
      <c r="CA34" s="765"/>
      <c r="CB34" s="765"/>
      <c r="CC34" s="765"/>
      <c r="CD34" s="765"/>
      <c r="CE34" s="765"/>
      <c r="CF34" s="765"/>
      <c r="CG34" s="765"/>
      <c r="CH34" s="765"/>
      <c r="CI34" s="769">
        <f>CI32-CI33</f>
        <v>2.0715170000000001</v>
      </c>
      <c r="CJ34" s="765"/>
      <c r="CK34" s="765"/>
      <c r="CL34" s="765"/>
      <c r="CM34" s="765"/>
      <c r="CN34" s="765"/>
      <c r="CO34" s="765"/>
      <c r="CP34" s="765"/>
      <c r="CQ34" s="765"/>
      <c r="CR34" s="769">
        <f>CR32-CR33</f>
        <v>2.0747869999999997</v>
      </c>
      <c r="CS34" s="765"/>
      <c r="CT34" s="765"/>
      <c r="CU34" s="765"/>
      <c r="CV34" s="765"/>
      <c r="CW34" s="765"/>
      <c r="CX34" s="765"/>
      <c r="CY34" s="765"/>
      <c r="CZ34" s="765"/>
      <c r="DA34" s="769">
        <f>DA32-DA33</f>
        <v>2.0778949999999998</v>
      </c>
      <c r="DB34" s="765"/>
      <c r="DC34" s="765"/>
      <c r="DD34" s="765"/>
      <c r="DE34" s="765"/>
      <c r="DF34" s="765"/>
      <c r="DG34" s="765"/>
      <c r="DH34" s="765"/>
      <c r="DI34" s="765"/>
      <c r="DJ34" s="769">
        <f>DJ32-DJ33</f>
        <v>2.0811580000000003</v>
      </c>
      <c r="DK34" s="765"/>
      <c r="DL34" s="765"/>
      <c r="DM34" s="765"/>
      <c r="DN34" s="765"/>
      <c r="DO34" s="765"/>
      <c r="DP34" s="765"/>
      <c r="DQ34" s="765"/>
      <c r="DR34" s="765"/>
      <c r="DS34" s="769">
        <f>DS32-DS33</f>
        <v>2.0845849999999997</v>
      </c>
      <c r="DT34" s="638"/>
      <c r="DU34" s="766" t="s">
        <v>1999</v>
      </c>
      <c r="DV34" s="767"/>
      <c r="DX34" s="43"/>
      <c r="EA34" s="529"/>
      <c r="EB34" s="529"/>
      <c r="EC34" s="529"/>
      <c r="ED34" s="529"/>
      <c r="EE34" s="529"/>
      <c r="EF34" s="529"/>
      <c r="EG34" s="529"/>
      <c r="EH34" s="529"/>
      <c r="EI34" s="529"/>
      <c r="EJ34" s="529"/>
      <c r="EK34" s="529"/>
      <c r="EL34" s="529"/>
      <c r="EM34" s="529"/>
      <c r="EN34" s="529"/>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c r="IW34" s="60"/>
      <c r="IX34" s="60"/>
      <c r="IY34" s="60"/>
      <c r="IZ34" s="60"/>
      <c r="JA34" s="60"/>
      <c r="JB34" s="60"/>
    </row>
    <row r="35" spans="2:263" ht="14.25" customHeight="1" x14ac:dyDescent="0.25">
      <c r="B35" s="62">
        <v>20</v>
      </c>
      <c r="C35" s="63" t="s">
        <v>2000</v>
      </c>
      <c r="D35" s="683" t="s">
        <v>2001</v>
      </c>
      <c r="E35" s="64" t="s">
        <v>41</v>
      </c>
      <c r="F35" s="79">
        <v>3</v>
      </c>
      <c r="G35" s="637"/>
      <c r="H35" s="637"/>
      <c r="I35" s="637"/>
      <c r="J35" s="637"/>
      <c r="K35" s="637"/>
      <c r="L35" s="637"/>
      <c r="M35" s="637"/>
      <c r="N35" s="637"/>
      <c r="O35" s="770">
        <v>3.085275551064067</v>
      </c>
      <c r="P35" s="729"/>
      <c r="Q35" s="729"/>
      <c r="R35" s="729"/>
      <c r="S35" s="729"/>
      <c r="T35" s="729"/>
      <c r="U35" s="729"/>
      <c r="V35" s="729"/>
      <c r="W35" s="729"/>
      <c r="X35" s="770">
        <v>4.1707537031053423</v>
      </c>
      <c r="Y35" s="729"/>
      <c r="Z35" s="729"/>
      <c r="AA35" s="729"/>
      <c r="AB35" s="729"/>
      <c r="AC35" s="729"/>
      <c r="AD35" s="729"/>
      <c r="AE35" s="729"/>
      <c r="AF35" s="729"/>
      <c r="AG35" s="770">
        <v>4.4852086339999993</v>
      </c>
      <c r="AH35" s="729"/>
      <c r="AI35" s="729"/>
      <c r="AJ35" s="729"/>
      <c r="AK35" s="729"/>
      <c r="AL35" s="729"/>
      <c r="AM35" s="729"/>
      <c r="AN35" s="729"/>
      <c r="AO35" s="729"/>
      <c r="AP35" s="770">
        <v>1.2832549493940966</v>
      </c>
      <c r="AQ35" s="729"/>
      <c r="AR35" s="729"/>
      <c r="AS35" s="729"/>
      <c r="AT35" s="729"/>
      <c r="AU35" s="729"/>
      <c r="AV35" s="729"/>
      <c r="AW35" s="729"/>
      <c r="AX35" s="729"/>
      <c r="AY35" s="770">
        <v>1.1779828389999998</v>
      </c>
      <c r="AZ35" s="729"/>
      <c r="BA35" s="729"/>
      <c r="BB35" s="729"/>
      <c r="BC35" s="729"/>
      <c r="BD35" s="729"/>
      <c r="BE35" s="729"/>
      <c r="BF35" s="729"/>
      <c r="BG35" s="729"/>
      <c r="BH35" s="770">
        <v>1.6738951508251867</v>
      </c>
      <c r="BI35" s="764"/>
      <c r="BJ35" s="765"/>
      <c r="BK35" s="765"/>
      <c r="BL35" s="765"/>
      <c r="BM35" s="765"/>
      <c r="BN35" s="765"/>
      <c r="BO35" s="765"/>
      <c r="BP35" s="765"/>
      <c r="BQ35" s="770">
        <v>1.3</v>
      </c>
      <c r="BR35" s="765"/>
      <c r="BS35" s="765"/>
      <c r="BT35" s="765"/>
      <c r="BU35" s="765"/>
      <c r="BV35" s="765"/>
      <c r="BW35" s="765"/>
      <c r="BX35" s="765"/>
      <c r="BY35" s="765"/>
      <c r="BZ35" s="770">
        <v>1.3</v>
      </c>
      <c r="CA35" s="765"/>
      <c r="CB35" s="765"/>
      <c r="CC35" s="765"/>
      <c r="CD35" s="765"/>
      <c r="CE35" s="765"/>
      <c r="CF35" s="765"/>
      <c r="CG35" s="765"/>
      <c r="CH35" s="765"/>
      <c r="CI35" s="770">
        <v>1.3</v>
      </c>
      <c r="CJ35" s="765"/>
      <c r="CK35" s="765"/>
      <c r="CL35" s="765"/>
      <c r="CM35" s="765"/>
      <c r="CN35" s="765"/>
      <c r="CO35" s="765"/>
      <c r="CP35" s="765"/>
      <c r="CQ35" s="765"/>
      <c r="CR35" s="770">
        <v>1.3</v>
      </c>
      <c r="CS35" s="765"/>
      <c r="CT35" s="765"/>
      <c r="CU35" s="765"/>
      <c r="CV35" s="765"/>
      <c r="CW35" s="765"/>
      <c r="CX35" s="765"/>
      <c r="CY35" s="765"/>
      <c r="CZ35" s="765"/>
      <c r="DA35" s="770">
        <v>1.3</v>
      </c>
      <c r="DB35" s="765"/>
      <c r="DC35" s="765"/>
      <c r="DD35" s="765"/>
      <c r="DE35" s="765"/>
      <c r="DF35" s="765"/>
      <c r="DG35" s="765"/>
      <c r="DH35" s="765"/>
      <c r="DI35" s="765"/>
      <c r="DJ35" s="770">
        <v>1.3</v>
      </c>
      <c r="DK35" s="765"/>
      <c r="DL35" s="765"/>
      <c r="DM35" s="765"/>
      <c r="DN35" s="765"/>
      <c r="DO35" s="765"/>
      <c r="DP35" s="765"/>
      <c r="DQ35" s="765"/>
      <c r="DR35" s="765"/>
      <c r="DS35" s="770">
        <v>1.3</v>
      </c>
      <c r="DT35" s="638"/>
      <c r="DU35" s="766"/>
      <c r="DV35" s="767"/>
      <c r="DX35" s="43">
        <f xml:space="preserve"> IF( SUM( EP35:JB35 ) = 0, 0, $EP$5 )</f>
        <v>0</v>
      </c>
      <c r="EA35" s="529"/>
      <c r="EB35" s="529"/>
      <c r="EC35" s="529"/>
      <c r="ED35" s="529"/>
      <c r="EE35" s="529"/>
      <c r="EF35" s="529"/>
      <c r="EG35" s="529"/>
      <c r="EH35" s="529"/>
      <c r="EI35" s="529"/>
      <c r="EJ35" s="529"/>
      <c r="EK35" s="529"/>
      <c r="EL35" s="529"/>
      <c r="EM35" s="529"/>
      <c r="EN35" s="529"/>
      <c r="EP35" s="60"/>
      <c r="EQ35" s="60"/>
      <c r="ER35" s="60"/>
      <c r="ES35" s="60"/>
      <c r="ET35" s="60"/>
      <c r="EU35" s="60"/>
      <c r="EV35" s="60"/>
      <c r="EW35" s="60"/>
      <c r="EX35" s="61"/>
      <c r="EY35" s="60"/>
      <c r="EZ35" s="60"/>
      <c r="FA35" s="60"/>
      <c r="FB35" s="60"/>
      <c r="FC35" s="60"/>
      <c r="FD35" s="60"/>
      <c r="FE35" s="60"/>
      <c r="FF35" s="60"/>
      <c r="FG35" s="61"/>
      <c r="FH35" s="60"/>
      <c r="FI35" s="60"/>
      <c r="FJ35" s="60"/>
      <c r="FK35" s="60"/>
      <c r="FL35" s="60"/>
      <c r="FM35" s="60"/>
      <c r="FN35" s="60"/>
      <c r="FO35" s="60"/>
      <c r="FP35" s="61"/>
      <c r="FQ35" s="60"/>
      <c r="FR35" s="60"/>
      <c r="FS35" s="60"/>
      <c r="FT35" s="60"/>
      <c r="FU35" s="60"/>
      <c r="FV35" s="60"/>
      <c r="FW35" s="60"/>
      <c r="FX35" s="60"/>
      <c r="FY35" s="61"/>
      <c r="FZ35" s="60"/>
      <c r="GA35" s="60"/>
      <c r="GB35" s="60"/>
      <c r="GC35" s="60"/>
      <c r="GD35" s="60"/>
      <c r="GE35" s="60"/>
      <c r="GF35" s="60"/>
      <c r="GG35" s="60"/>
      <c r="GH35" s="61"/>
      <c r="GI35" s="60"/>
      <c r="GJ35" s="60"/>
      <c r="GK35" s="60"/>
      <c r="GL35" s="60"/>
      <c r="GM35" s="60"/>
      <c r="GN35" s="60"/>
      <c r="GO35" s="60"/>
      <c r="GP35" s="60"/>
      <c r="GQ35" s="61"/>
      <c r="GR35" s="60"/>
      <c r="GS35" s="60"/>
      <c r="GT35" s="60"/>
      <c r="GU35" s="60"/>
      <c r="GV35" s="60"/>
      <c r="GW35" s="60"/>
      <c r="GX35" s="60"/>
      <c r="GY35" s="60"/>
      <c r="GZ35" s="61"/>
      <c r="HA35" s="60"/>
      <c r="HB35" s="60"/>
      <c r="HC35" s="60"/>
      <c r="HD35" s="60"/>
      <c r="HE35" s="60"/>
      <c r="HF35" s="60"/>
      <c r="HG35" s="60"/>
      <c r="HH35" s="60"/>
      <c r="HI35" s="61"/>
      <c r="HJ35" s="60"/>
      <c r="HK35" s="60"/>
      <c r="HL35" s="60"/>
      <c r="HM35" s="60"/>
      <c r="HN35" s="60"/>
      <c r="HO35" s="60"/>
      <c r="HP35" s="60"/>
      <c r="HQ35" s="60"/>
      <c r="HR35" s="61"/>
      <c r="HS35" s="60"/>
      <c r="HT35" s="60"/>
      <c r="HU35" s="60"/>
      <c r="HV35" s="60"/>
      <c r="HW35" s="60"/>
      <c r="HX35" s="60"/>
      <c r="HY35" s="60"/>
      <c r="HZ35" s="60"/>
      <c r="IA35" s="61"/>
      <c r="IB35" s="60"/>
      <c r="IC35" s="60"/>
      <c r="ID35" s="60"/>
      <c r="IE35" s="60"/>
      <c r="IF35" s="60"/>
      <c r="IG35" s="60"/>
      <c r="IH35" s="60"/>
      <c r="II35" s="60"/>
      <c r="IJ35" s="61"/>
      <c r="IK35" s="60"/>
      <c r="IL35" s="60"/>
      <c r="IM35" s="60"/>
      <c r="IN35" s="60"/>
      <c r="IO35" s="60"/>
      <c r="IP35" s="60"/>
      <c r="IQ35" s="60"/>
      <c r="IR35" s="60"/>
      <c r="IS35" s="61"/>
      <c r="IT35" s="60"/>
      <c r="IU35" s="60"/>
      <c r="IV35" s="60"/>
      <c r="IW35" s="60"/>
      <c r="IX35" s="60"/>
      <c r="IY35" s="60"/>
      <c r="IZ35" s="60"/>
      <c r="JA35" s="60"/>
      <c r="JB35" s="61"/>
    </row>
    <row r="36" spans="2:263" ht="14.25" customHeight="1" x14ac:dyDescent="0.25">
      <c r="B36" s="62">
        <v>21</v>
      </c>
      <c r="C36" s="63" t="s">
        <v>2002</v>
      </c>
      <c r="D36" s="683" t="s">
        <v>2003</v>
      </c>
      <c r="E36" s="64" t="s">
        <v>41</v>
      </c>
      <c r="F36" s="79">
        <v>3</v>
      </c>
      <c r="G36" s="637"/>
      <c r="H36" s="637"/>
      <c r="I36" s="637"/>
      <c r="J36" s="637"/>
      <c r="K36" s="637"/>
      <c r="L36" s="637"/>
      <c r="M36" s="637"/>
      <c r="N36" s="637"/>
      <c r="O36" s="768">
        <v>0</v>
      </c>
      <c r="P36" s="729"/>
      <c r="Q36" s="729"/>
      <c r="R36" s="729"/>
      <c r="S36" s="729"/>
      <c r="T36" s="729"/>
      <c r="U36" s="729"/>
      <c r="V36" s="729"/>
      <c r="W36" s="729"/>
      <c r="X36" s="768">
        <v>0</v>
      </c>
      <c r="Y36" s="729"/>
      <c r="Z36" s="729"/>
      <c r="AA36" s="729"/>
      <c r="AB36" s="729"/>
      <c r="AC36" s="729"/>
      <c r="AD36" s="729"/>
      <c r="AE36" s="729"/>
      <c r="AF36" s="729"/>
      <c r="AG36" s="768">
        <v>0</v>
      </c>
      <c r="AH36" s="729"/>
      <c r="AI36" s="729"/>
      <c r="AJ36" s="729"/>
      <c r="AK36" s="729"/>
      <c r="AL36" s="729"/>
      <c r="AM36" s="729"/>
      <c r="AN36" s="729"/>
      <c r="AO36" s="729"/>
      <c r="AP36" s="768">
        <v>0</v>
      </c>
      <c r="AQ36" s="729"/>
      <c r="AR36" s="729"/>
      <c r="AS36" s="729"/>
      <c r="AT36" s="729"/>
      <c r="AU36" s="729"/>
      <c r="AV36" s="729"/>
      <c r="AW36" s="729"/>
      <c r="AX36" s="729"/>
      <c r="AY36" s="768">
        <v>0</v>
      </c>
      <c r="AZ36" s="729"/>
      <c r="BA36" s="729"/>
      <c r="BB36" s="729"/>
      <c r="BC36" s="729"/>
      <c r="BD36" s="729"/>
      <c r="BE36" s="729"/>
      <c r="BF36" s="729"/>
      <c r="BG36" s="729"/>
      <c r="BH36" s="768">
        <v>0</v>
      </c>
      <c r="BI36" s="764"/>
      <c r="BJ36" s="765"/>
      <c r="BK36" s="765"/>
      <c r="BL36" s="765"/>
      <c r="BM36" s="765"/>
      <c r="BN36" s="765"/>
      <c r="BO36" s="765"/>
      <c r="BP36" s="765"/>
      <c r="BQ36" s="768">
        <v>0</v>
      </c>
      <c r="BR36" s="765"/>
      <c r="BS36" s="765"/>
      <c r="BT36" s="765"/>
      <c r="BU36" s="765"/>
      <c r="BV36" s="765"/>
      <c r="BW36" s="765"/>
      <c r="BX36" s="765"/>
      <c r="BY36" s="765"/>
      <c r="BZ36" s="768">
        <v>0</v>
      </c>
      <c r="CA36" s="765"/>
      <c r="CB36" s="765"/>
      <c r="CC36" s="765"/>
      <c r="CD36" s="765"/>
      <c r="CE36" s="765"/>
      <c r="CF36" s="765"/>
      <c r="CG36" s="765"/>
      <c r="CH36" s="765"/>
      <c r="CI36" s="768">
        <v>0</v>
      </c>
      <c r="CJ36" s="765"/>
      <c r="CK36" s="765"/>
      <c r="CL36" s="765"/>
      <c r="CM36" s="765"/>
      <c r="CN36" s="765"/>
      <c r="CO36" s="765"/>
      <c r="CP36" s="765"/>
      <c r="CQ36" s="765"/>
      <c r="CR36" s="768">
        <v>0</v>
      </c>
      <c r="CS36" s="765"/>
      <c r="CT36" s="765"/>
      <c r="CU36" s="765"/>
      <c r="CV36" s="765"/>
      <c r="CW36" s="765"/>
      <c r="CX36" s="765"/>
      <c r="CY36" s="765"/>
      <c r="CZ36" s="765"/>
      <c r="DA36" s="768">
        <v>0</v>
      </c>
      <c r="DB36" s="765"/>
      <c r="DC36" s="765"/>
      <c r="DD36" s="765"/>
      <c r="DE36" s="765"/>
      <c r="DF36" s="765"/>
      <c r="DG36" s="765"/>
      <c r="DH36" s="765"/>
      <c r="DI36" s="765"/>
      <c r="DJ36" s="768">
        <v>0</v>
      </c>
      <c r="DK36" s="765"/>
      <c r="DL36" s="765"/>
      <c r="DM36" s="765"/>
      <c r="DN36" s="765"/>
      <c r="DO36" s="765"/>
      <c r="DP36" s="765"/>
      <c r="DQ36" s="765"/>
      <c r="DR36" s="765"/>
      <c r="DS36" s="768">
        <v>0</v>
      </c>
      <c r="DT36" s="638"/>
      <c r="DU36" s="766"/>
      <c r="DV36" s="767"/>
      <c r="DX36" s="43">
        <f xml:space="preserve"> IF( SUM( EP36:JB36 ) = 0, 0, $EP$5 )</f>
        <v>0</v>
      </c>
      <c r="EA36" s="529"/>
      <c r="EB36" s="529"/>
      <c r="EC36" s="529"/>
      <c r="ED36" s="529"/>
      <c r="EE36" s="529"/>
      <c r="EF36" s="529"/>
      <c r="EG36" s="529"/>
      <c r="EH36" s="529"/>
      <c r="EI36" s="529"/>
      <c r="EJ36" s="529"/>
      <c r="EK36" s="529"/>
      <c r="EL36" s="529"/>
      <c r="EM36" s="529"/>
      <c r="EN36" s="529"/>
      <c r="EP36" s="60"/>
      <c r="EQ36" s="60"/>
      <c r="ER36" s="60"/>
      <c r="ES36" s="60"/>
      <c r="ET36" s="60"/>
      <c r="EU36" s="60"/>
      <c r="EV36" s="60"/>
      <c r="EW36" s="60"/>
      <c r="EX36" s="61"/>
      <c r="EY36" s="60"/>
      <c r="EZ36" s="60"/>
      <c r="FA36" s="60"/>
      <c r="FB36" s="60"/>
      <c r="FC36" s="60"/>
      <c r="FD36" s="60"/>
      <c r="FE36" s="60"/>
      <c r="FF36" s="60"/>
      <c r="FG36" s="61"/>
      <c r="FH36" s="60"/>
      <c r="FI36" s="60"/>
      <c r="FJ36" s="60"/>
      <c r="FK36" s="60"/>
      <c r="FL36" s="60"/>
      <c r="FM36" s="60"/>
      <c r="FN36" s="60"/>
      <c r="FO36" s="60"/>
      <c r="FP36" s="61"/>
      <c r="FQ36" s="60"/>
      <c r="FR36" s="60"/>
      <c r="FS36" s="60"/>
      <c r="FT36" s="60"/>
      <c r="FU36" s="60"/>
      <c r="FV36" s="60"/>
      <c r="FW36" s="60"/>
      <c r="FX36" s="60"/>
      <c r="FY36" s="61"/>
      <c r="FZ36" s="60"/>
      <c r="GA36" s="60"/>
      <c r="GB36" s="60"/>
      <c r="GC36" s="60"/>
      <c r="GD36" s="60"/>
      <c r="GE36" s="60"/>
      <c r="GF36" s="60"/>
      <c r="GG36" s="60"/>
      <c r="GH36" s="61"/>
      <c r="GI36" s="60"/>
      <c r="GJ36" s="60"/>
      <c r="GK36" s="60"/>
      <c r="GL36" s="60"/>
      <c r="GM36" s="60"/>
      <c r="GN36" s="60"/>
      <c r="GO36" s="60"/>
      <c r="GP36" s="60"/>
      <c r="GQ36" s="61"/>
      <c r="GR36" s="60"/>
      <c r="GS36" s="60"/>
      <c r="GT36" s="60"/>
      <c r="GU36" s="60"/>
      <c r="GV36" s="60"/>
      <c r="GW36" s="60"/>
      <c r="GX36" s="60"/>
      <c r="GY36" s="60"/>
      <c r="GZ36" s="61"/>
      <c r="HA36" s="60"/>
      <c r="HB36" s="60"/>
      <c r="HC36" s="60"/>
      <c r="HD36" s="60"/>
      <c r="HE36" s="60"/>
      <c r="HF36" s="60"/>
      <c r="HG36" s="60"/>
      <c r="HH36" s="60"/>
      <c r="HI36" s="61"/>
      <c r="HJ36" s="60"/>
      <c r="HK36" s="60"/>
      <c r="HL36" s="60"/>
      <c r="HM36" s="60"/>
      <c r="HN36" s="60"/>
      <c r="HO36" s="60"/>
      <c r="HP36" s="60"/>
      <c r="HQ36" s="60"/>
      <c r="HR36" s="61"/>
      <c r="HS36" s="60"/>
      <c r="HT36" s="60"/>
      <c r="HU36" s="60"/>
      <c r="HV36" s="60"/>
      <c r="HW36" s="60"/>
      <c r="HX36" s="60"/>
      <c r="HY36" s="60"/>
      <c r="HZ36" s="60"/>
      <c r="IA36" s="61"/>
      <c r="IB36" s="60"/>
      <c r="IC36" s="60"/>
      <c r="ID36" s="60"/>
      <c r="IE36" s="60"/>
      <c r="IF36" s="60"/>
      <c r="IG36" s="60"/>
      <c r="IH36" s="60"/>
      <c r="II36" s="60"/>
      <c r="IJ36" s="61"/>
      <c r="IK36" s="60"/>
      <c r="IL36" s="60"/>
      <c r="IM36" s="60"/>
      <c r="IN36" s="60"/>
      <c r="IO36" s="60"/>
      <c r="IP36" s="60"/>
      <c r="IQ36" s="60"/>
      <c r="IR36" s="60"/>
      <c r="IS36" s="61"/>
      <c r="IT36" s="60"/>
      <c r="IU36" s="60"/>
      <c r="IV36" s="60"/>
      <c r="IW36" s="60"/>
      <c r="IX36" s="60"/>
      <c r="IY36" s="60"/>
      <c r="IZ36" s="60"/>
      <c r="JA36" s="60"/>
      <c r="JB36" s="61"/>
    </row>
    <row r="37" spans="2:263" ht="14.25" customHeight="1" x14ac:dyDescent="0.25">
      <c r="B37" s="62">
        <v>22</v>
      </c>
      <c r="C37" s="63" t="s">
        <v>2004</v>
      </c>
      <c r="D37" s="683" t="s">
        <v>2005</v>
      </c>
      <c r="E37" s="64" t="s">
        <v>41</v>
      </c>
      <c r="F37" s="79">
        <v>3</v>
      </c>
      <c r="G37" s="637"/>
      <c r="H37" s="637"/>
      <c r="I37" s="637"/>
      <c r="J37" s="637"/>
      <c r="K37" s="637"/>
      <c r="L37" s="637"/>
      <c r="M37" s="637"/>
      <c r="N37" s="637"/>
      <c r="O37" s="771">
        <f>O35-O36</f>
        <v>3.085275551064067</v>
      </c>
      <c r="P37" s="729"/>
      <c r="Q37" s="729"/>
      <c r="R37" s="729"/>
      <c r="S37" s="729"/>
      <c r="T37" s="729"/>
      <c r="U37" s="729"/>
      <c r="V37" s="729"/>
      <c r="W37" s="729"/>
      <c r="X37" s="771">
        <f>X35-X36</f>
        <v>4.1707537031053423</v>
      </c>
      <c r="Y37" s="729"/>
      <c r="Z37" s="729"/>
      <c r="AA37" s="729"/>
      <c r="AB37" s="729"/>
      <c r="AC37" s="729"/>
      <c r="AD37" s="729"/>
      <c r="AE37" s="729"/>
      <c r="AF37" s="729"/>
      <c r="AG37" s="771">
        <f>AG35-AG36</f>
        <v>4.4852086339999993</v>
      </c>
      <c r="AH37" s="729"/>
      <c r="AI37" s="729"/>
      <c r="AJ37" s="729"/>
      <c r="AK37" s="729"/>
      <c r="AL37" s="729"/>
      <c r="AM37" s="729"/>
      <c r="AN37" s="729"/>
      <c r="AO37" s="729"/>
      <c r="AP37" s="771">
        <f>AP35-AP36</f>
        <v>1.2832549493940966</v>
      </c>
      <c r="AQ37" s="729"/>
      <c r="AR37" s="729"/>
      <c r="AS37" s="729"/>
      <c r="AT37" s="729"/>
      <c r="AU37" s="729"/>
      <c r="AV37" s="729"/>
      <c r="AW37" s="729"/>
      <c r="AX37" s="729"/>
      <c r="AY37" s="771">
        <f>AY35-AY36</f>
        <v>1.1779828389999998</v>
      </c>
      <c r="AZ37" s="729"/>
      <c r="BA37" s="729"/>
      <c r="BB37" s="729"/>
      <c r="BC37" s="729"/>
      <c r="BD37" s="729"/>
      <c r="BE37" s="729"/>
      <c r="BF37" s="729"/>
      <c r="BG37" s="729"/>
      <c r="BH37" s="771">
        <f>BH35-BH36</f>
        <v>1.6738951508251867</v>
      </c>
      <c r="BI37" s="764"/>
      <c r="BJ37" s="765"/>
      <c r="BK37" s="765"/>
      <c r="BL37" s="765"/>
      <c r="BM37" s="765"/>
      <c r="BN37" s="765"/>
      <c r="BO37" s="765"/>
      <c r="BP37" s="765"/>
      <c r="BQ37" s="771">
        <f>BQ35-BQ36</f>
        <v>1.3</v>
      </c>
      <c r="BR37" s="765"/>
      <c r="BS37" s="765"/>
      <c r="BT37" s="765"/>
      <c r="BU37" s="765"/>
      <c r="BV37" s="765"/>
      <c r="BW37" s="765"/>
      <c r="BX37" s="765"/>
      <c r="BY37" s="765"/>
      <c r="BZ37" s="771">
        <f>BZ35-BZ36</f>
        <v>1.3</v>
      </c>
      <c r="CA37" s="765"/>
      <c r="CB37" s="765"/>
      <c r="CC37" s="765"/>
      <c r="CD37" s="765"/>
      <c r="CE37" s="765"/>
      <c r="CF37" s="765"/>
      <c r="CG37" s="765"/>
      <c r="CH37" s="765"/>
      <c r="CI37" s="771">
        <f>CI35-CI36</f>
        <v>1.3</v>
      </c>
      <c r="CJ37" s="765"/>
      <c r="CK37" s="765"/>
      <c r="CL37" s="765"/>
      <c r="CM37" s="765"/>
      <c r="CN37" s="765"/>
      <c r="CO37" s="765"/>
      <c r="CP37" s="765"/>
      <c r="CQ37" s="765"/>
      <c r="CR37" s="771">
        <f>CR35-CR36</f>
        <v>1.3</v>
      </c>
      <c r="CS37" s="765"/>
      <c r="CT37" s="765"/>
      <c r="CU37" s="765"/>
      <c r="CV37" s="733"/>
      <c r="CW37" s="733"/>
      <c r="CX37" s="733"/>
      <c r="CY37" s="733"/>
      <c r="CZ37" s="733"/>
      <c r="DA37" s="771">
        <f>DA35-DA36</f>
        <v>1.3</v>
      </c>
      <c r="DB37" s="733"/>
      <c r="DC37" s="733"/>
      <c r="DD37" s="733"/>
      <c r="DE37" s="765"/>
      <c r="DF37" s="765"/>
      <c r="DG37" s="765"/>
      <c r="DH37" s="765"/>
      <c r="DI37" s="765"/>
      <c r="DJ37" s="771">
        <f>DJ35-DJ36</f>
        <v>1.3</v>
      </c>
      <c r="DK37" s="765"/>
      <c r="DL37" s="765"/>
      <c r="DM37" s="765"/>
      <c r="DN37" s="765"/>
      <c r="DO37" s="765"/>
      <c r="DP37" s="765"/>
      <c r="DQ37" s="765"/>
      <c r="DR37" s="765"/>
      <c r="DS37" s="771">
        <f>DS35-DS36</f>
        <v>1.3</v>
      </c>
      <c r="DT37" s="638"/>
      <c r="DU37" s="766" t="s">
        <v>2006</v>
      </c>
      <c r="DV37" s="767"/>
      <c r="DX37" s="43"/>
      <c r="EA37" s="529"/>
      <c r="EB37" s="529"/>
      <c r="EC37" s="529"/>
      <c r="ED37" s="529"/>
      <c r="EE37" s="529"/>
      <c r="EF37" s="529"/>
      <c r="EG37" s="529"/>
      <c r="EH37" s="529"/>
      <c r="EI37" s="529"/>
      <c r="EJ37" s="529"/>
      <c r="EK37" s="529"/>
      <c r="EL37" s="529"/>
      <c r="EM37" s="529"/>
      <c r="EN37" s="529"/>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c r="IU37" s="60"/>
      <c r="IV37" s="60"/>
      <c r="IW37" s="60"/>
      <c r="IX37" s="60"/>
      <c r="IY37" s="60"/>
      <c r="IZ37" s="60"/>
      <c r="JA37" s="60"/>
      <c r="JB37" s="60"/>
    </row>
    <row r="38" spans="2:263" s="688" customFormat="1" ht="14.25" customHeight="1" thickBot="1" x14ac:dyDescent="0.3">
      <c r="B38" s="95">
        <v>23</v>
      </c>
      <c r="C38" s="772" t="s">
        <v>2007</v>
      </c>
      <c r="D38" s="177" t="s">
        <v>2008</v>
      </c>
      <c r="E38" s="97" t="s">
        <v>41</v>
      </c>
      <c r="F38" s="444">
        <v>3</v>
      </c>
      <c r="G38" s="637"/>
      <c r="H38" s="637"/>
      <c r="I38" s="637"/>
      <c r="J38" s="637"/>
      <c r="K38" s="637"/>
      <c r="L38" s="637"/>
      <c r="M38" s="637"/>
      <c r="N38" s="637"/>
      <c r="O38" s="773">
        <f>O34+O37</f>
        <v>3.8240984424317013</v>
      </c>
      <c r="P38" s="729"/>
      <c r="Q38" s="729"/>
      <c r="R38" s="729"/>
      <c r="S38" s="729"/>
      <c r="T38" s="729"/>
      <c r="U38" s="729"/>
      <c r="V38" s="729"/>
      <c r="W38" s="729"/>
      <c r="X38" s="773">
        <f>X34+X37</f>
        <v>4.9665668319377669</v>
      </c>
      <c r="Y38" s="729"/>
      <c r="Z38" s="729"/>
      <c r="AA38" s="729"/>
      <c r="AB38" s="729"/>
      <c r="AC38" s="729"/>
      <c r="AD38" s="729"/>
      <c r="AE38" s="729"/>
      <c r="AF38" s="729"/>
      <c r="AG38" s="773">
        <f>AG34+AG37</f>
        <v>5.1653998015424047</v>
      </c>
      <c r="AH38" s="729"/>
      <c r="AI38" s="729"/>
      <c r="AJ38" s="729"/>
      <c r="AK38" s="729"/>
      <c r="AL38" s="729"/>
      <c r="AM38" s="729"/>
      <c r="AN38" s="729"/>
      <c r="AO38" s="729"/>
      <c r="AP38" s="773">
        <f>AP34+AP37</f>
        <v>2.0606492866672665</v>
      </c>
      <c r="AQ38" s="729"/>
      <c r="AR38" s="729"/>
      <c r="AS38" s="729"/>
      <c r="AT38" s="729"/>
      <c r="AU38" s="729"/>
      <c r="AV38" s="729"/>
      <c r="AW38" s="729"/>
      <c r="AX38" s="729"/>
      <c r="AY38" s="773">
        <f>AY34+AY37</f>
        <v>2.0682979636246812</v>
      </c>
      <c r="AZ38" s="729"/>
      <c r="BA38" s="729"/>
      <c r="BB38" s="729"/>
      <c r="BC38" s="729"/>
      <c r="BD38" s="729"/>
      <c r="BE38" s="729"/>
      <c r="BF38" s="729"/>
      <c r="BG38" s="729"/>
      <c r="BH38" s="773">
        <f>BH34+BH37</f>
        <v>2.9271061814502337</v>
      </c>
      <c r="BI38" s="729"/>
      <c r="BJ38" s="733"/>
      <c r="BK38" s="733"/>
      <c r="BL38" s="733"/>
      <c r="BM38" s="733"/>
      <c r="BN38" s="733"/>
      <c r="BO38" s="733"/>
      <c r="BP38" s="733"/>
      <c r="BQ38" s="773">
        <f>BQ34+BQ37</f>
        <v>2.8398680000000001</v>
      </c>
      <c r="BR38" s="733"/>
      <c r="BS38" s="733"/>
      <c r="BT38" s="733"/>
      <c r="BU38" s="733"/>
      <c r="BV38" s="733"/>
      <c r="BW38" s="733"/>
      <c r="BX38" s="733"/>
      <c r="BY38" s="733"/>
      <c r="BZ38" s="773">
        <f>BZ34+BZ37</f>
        <v>4.2926469999999997</v>
      </c>
      <c r="CA38" s="733"/>
      <c r="CB38" s="733"/>
      <c r="CC38" s="733"/>
      <c r="CD38" s="733"/>
      <c r="CE38" s="733"/>
      <c r="CF38" s="733"/>
      <c r="CG38" s="733"/>
      <c r="CH38" s="733"/>
      <c r="CI38" s="773">
        <f>CI34+CI37</f>
        <v>3.3715169999999999</v>
      </c>
      <c r="CJ38" s="733"/>
      <c r="CK38" s="733"/>
      <c r="CL38" s="733"/>
      <c r="CM38" s="733"/>
      <c r="CN38" s="733"/>
      <c r="CO38" s="733"/>
      <c r="CP38" s="733"/>
      <c r="CQ38" s="733"/>
      <c r="CR38" s="773">
        <f>CR34+CR37</f>
        <v>3.3747869999999995</v>
      </c>
      <c r="CS38" s="733"/>
      <c r="CT38" s="733"/>
      <c r="CU38" s="733"/>
      <c r="CV38" s="733"/>
      <c r="CW38" s="733"/>
      <c r="CX38" s="733"/>
      <c r="CY38" s="733"/>
      <c r="CZ38" s="733"/>
      <c r="DA38" s="773">
        <f>DA34+DA37</f>
        <v>3.3778949999999996</v>
      </c>
      <c r="DB38" s="733"/>
      <c r="DC38" s="733"/>
      <c r="DD38" s="733"/>
      <c r="DE38" s="733"/>
      <c r="DF38" s="733"/>
      <c r="DG38" s="733"/>
      <c r="DH38" s="733"/>
      <c r="DI38" s="733"/>
      <c r="DJ38" s="773">
        <f>DJ34+DJ37</f>
        <v>3.3811580000000001</v>
      </c>
      <c r="DK38" s="733"/>
      <c r="DL38" s="733"/>
      <c r="DM38" s="733"/>
      <c r="DN38" s="733"/>
      <c r="DO38" s="733"/>
      <c r="DP38" s="733"/>
      <c r="DQ38" s="733"/>
      <c r="DR38" s="733"/>
      <c r="DS38" s="773">
        <f>DS34+DS37</f>
        <v>3.3845849999999995</v>
      </c>
      <c r="DT38" s="638"/>
      <c r="DU38" s="774" t="s">
        <v>2009</v>
      </c>
      <c r="DV38" s="775"/>
      <c r="DX38" s="43"/>
      <c r="DY38" s="14"/>
      <c r="EA38" s="691"/>
      <c r="EB38" s="691"/>
      <c r="EC38" s="691"/>
      <c r="ED38" s="691"/>
      <c r="EE38" s="691"/>
      <c r="EF38" s="691"/>
      <c r="EG38" s="691"/>
      <c r="EH38" s="691"/>
      <c r="EI38" s="691"/>
      <c r="EJ38" s="691"/>
      <c r="EK38" s="691"/>
      <c r="EL38" s="691"/>
      <c r="EM38" s="691"/>
      <c r="EN38" s="691"/>
      <c r="EO38" s="7"/>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c r="IU38" s="60"/>
      <c r="IV38" s="60"/>
      <c r="IW38" s="60"/>
      <c r="IX38" s="60"/>
      <c r="IY38" s="60"/>
      <c r="IZ38" s="60"/>
      <c r="JA38" s="60"/>
      <c r="JB38" s="60"/>
      <c r="JC38" s="7"/>
    </row>
    <row r="39" spans="2:263" ht="14.25" customHeight="1" thickBot="1" x14ac:dyDescent="0.3">
      <c r="B39" s="637"/>
      <c r="C39" s="637"/>
      <c r="D39" s="637"/>
      <c r="E39" s="637"/>
      <c r="F39" s="637"/>
      <c r="G39" s="637"/>
      <c r="H39" s="637"/>
      <c r="I39" s="637"/>
      <c r="J39" s="637"/>
      <c r="K39" s="637"/>
      <c r="L39" s="637"/>
      <c r="M39" s="637"/>
      <c r="N39" s="637"/>
      <c r="O39" s="637"/>
      <c r="P39" s="637"/>
      <c r="Q39" s="637"/>
      <c r="R39" s="637"/>
      <c r="S39" s="637"/>
      <c r="T39" s="637"/>
      <c r="U39" s="637"/>
      <c r="V39" s="637"/>
      <c r="W39" s="637"/>
      <c r="X39" s="637"/>
      <c r="Y39" s="637"/>
      <c r="Z39" s="637"/>
      <c r="AA39" s="637"/>
      <c r="AB39" s="637"/>
      <c r="AC39" s="637"/>
      <c r="AD39" s="637"/>
      <c r="AE39" s="637"/>
      <c r="AF39" s="637"/>
      <c r="AG39" s="637"/>
      <c r="AH39" s="637"/>
      <c r="AI39" s="637"/>
      <c r="AJ39" s="637"/>
      <c r="AK39" s="637"/>
      <c r="AL39" s="637"/>
      <c r="AM39" s="637"/>
      <c r="AN39" s="637"/>
      <c r="AO39" s="637"/>
      <c r="AP39" s="637"/>
      <c r="AQ39" s="637"/>
      <c r="AR39" s="637"/>
      <c r="AS39" s="637"/>
      <c r="AT39" s="637"/>
      <c r="AU39" s="637"/>
      <c r="AV39" s="637"/>
      <c r="AW39" s="637"/>
      <c r="AX39" s="637"/>
      <c r="AY39" s="637"/>
      <c r="AZ39" s="637"/>
      <c r="BA39" s="637"/>
      <c r="BB39" s="637"/>
      <c r="BC39" s="637"/>
      <c r="BD39" s="637"/>
      <c r="BE39" s="637"/>
      <c r="BF39" s="637"/>
      <c r="BG39" s="637"/>
      <c r="BH39" s="637"/>
      <c r="BI39" s="637"/>
      <c r="BJ39" s="638"/>
      <c r="BK39" s="638"/>
      <c r="BL39" s="638"/>
      <c r="BM39" s="638"/>
      <c r="BN39" s="638"/>
      <c r="BO39" s="638"/>
      <c r="BP39" s="638"/>
      <c r="BQ39" s="638"/>
      <c r="BR39" s="638"/>
      <c r="BS39" s="638"/>
      <c r="BT39" s="638"/>
      <c r="BU39" s="638"/>
      <c r="BV39" s="638"/>
      <c r="BW39" s="638"/>
      <c r="BX39" s="638"/>
      <c r="BY39" s="638"/>
      <c r="BZ39" s="638"/>
      <c r="CA39" s="638"/>
      <c r="CB39" s="638"/>
      <c r="CC39" s="638"/>
      <c r="CD39" s="638"/>
      <c r="CE39" s="638"/>
      <c r="CF39" s="638"/>
      <c r="CG39" s="638"/>
      <c r="CH39" s="638"/>
      <c r="CI39" s="638"/>
      <c r="CJ39" s="638"/>
      <c r="CK39" s="638"/>
      <c r="CL39" s="638"/>
      <c r="CM39" s="638"/>
      <c r="CN39" s="638"/>
      <c r="CO39" s="638"/>
      <c r="CP39" s="638"/>
      <c r="CQ39" s="638"/>
      <c r="CR39" s="638"/>
      <c r="CS39" s="638"/>
      <c r="CT39" s="638"/>
      <c r="CU39" s="638"/>
      <c r="CV39" s="638"/>
      <c r="CW39" s="638"/>
      <c r="CX39" s="638"/>
      <c r="CY39" s="638"/>
      <c r="CZ39" s="638"/>
      <c r="DA39" s="638"/>
      <c r="DB39" s="638"/>
      <c r="DC39" s="638"/>
      <c r="DD39" s="638"/>
      <c r="DE39" s="638"/>
      <c r="DF39" s="638"/>
      <c r="DG39" s="638"/>
      <c r="DH39" s="638"/>
      <c r="DI39" s="638"/>
      <c r="DJ39" s="638"/>
      <c r="DK39" s="638"/>
      <c r="DL39" s="638"/>
      <c r="DM39" s="638"/>
      <c r="DN39" s="638"/>
      <c r="DO39" s="638"/>
      <c r="DP39" s="638"/>
      <c r="DQ39" s="638"/>
      <c r="DR39" s="638"/>
      <c r="DS39" s="638"/>
      <c r="DT39" s="638"/>
      <c r="DU39" s="730"/>
      <c r="DV39" s="730"/>
      <c r="DX39" s="43"/>
      <c r="EA39" s="529"/>
      <c r="EB39" s="529"/>
      <c r="EC39" s="529"/>
      <c r="ED39" s="529"/>
      <c r="EE39" s="529"/>
      <c r="EF39" s="529"/>
      <c r="EG39" s="529"/>
      <c r="EH39" s="529"/>
      <c r="EI39" s="529"/>
      <c r="EJ39" s="529"/>
      <c r="EK39" s="529"/>
      <c r="EL39" s="529"/>
      <c r="EM39" s="529"/>
      <c r="EN39" s="529"/>
      <c r="EO39" s="124"/>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c r="IV39" s="60"/>
      <c r="IW39" s="60"/>
      <c r="IX39" s="60"/>
      <c r="IY39" s="60"/>
      <c r="IZ39" s="60"/>
      <c r="JA39" s="60"/>
      <c r="JB39" s="60"/>
      <c r="JC39" s="124"/>
    </row>
    <row r="40" spans="2:263" ht="14.25" customHeight="1" thickBot="1" x14ac:dyDescent="0.3">
      <c r="B40" s="732" t="s">
        <v>201</v>
      </c>
      <c r="C40" s="153" t="s">
        <v>2010</v>
      </c>
      <c r="D40" s="637"/>
      <c r="E40" s="637"/>
      <c r="F40" s="637"/>
      <c r="G40" s="637"/>
      <c r="H40" s="637"/>
      <c r="I40" s="637"/>
      <c r="J40" s="637"/>
      <c r="K40" s="637"/>
      <c r="L40" s="637"/>
      <c r="M40" s="637"/>
      <c r="N40" s="637"/>
      <c r="O40" s="752">
        <v>2013</v>
      </c>
      <c r="P40" s="637"/>
      <c r="Q40" s="637"/>
      <c r="R40" s="637"/>
      <c r="S40" s="637"/>
      <c r="T40" s="637"/>
      <c r="U40" s="637"/>
      <c r="V40" s="637"/>
      <c r="W40" s="637"/>
      <c r="X40" s="752">
        <v>2014</v>
      </c>
      <c r="Y40" s="753"/>
      <c r="Z40" s="753"/>
      <c r="AA40" s="753"/>
      <c r="AB40" s="753"/>
      <c r="AC40" s="753"/>
      <c r="AD40" s="753"/>
      <c r="AE40" s="753"/>
      <c r="AF40" s="753"/>
      <c r="AG40" s="752">
        <v>2015</v>
      </c>
      <c r="AH40" s="753"/>
      <c r="AI40" s="753"/>
      <c r="AJ40" s="753"/>
      <c r="AK40" s="753"/>
      <c r="AL40" s="753"/>
      <c r="AM40" s="753"/>
      <c r="AN40" s="753"/>
      <c r="AO40" s="753"/>
      <c r="AP40" s="752">
        <v>2016</v>
      </c>
      <c r="AQ40" s="753"/>
      <c r="AR40" s="753"/>
      <c r="AS40" s="753"/>
      <c r="AT40" s="753"/>
      <c r="AU40" s="753"/>
      <c r="AV40" s="753"/>
      <c r="AW40" s="753"/>
      <c r="AX40" s="753"/>
      <c r="AY40" s="752">
        <v>2017</v>
      </c>
      <c r="AZ40" s="753"/>
      <c r="BA40" s="753"/>
      <c r="BB40" s="753"/>
      <c r="BC40" s="753"/>
      <c r="BD40" s="753"/>
      <c r="BE40" s="753"/>
      <c r="BF40" s="753"/>
      <c r="BG40" s="753"/>
      <c r="BH40" s="752">
        <v>2018</v>
      </c>
      <c r="BI40" s="753"/>
      <c r="BJ40" s="754"/>
      <c r="BK40" s="754"/>
      <c r="BL40" s="754"/>
      <c r="BM40" s="754"/>
      <c r="BN40" s="754"/>
      <c r="BO40" s="754"/>
      <c r="BP40" s="754"/>
      <c r="BQ40" s="752">
        <v>2019</v>
      </c>
      <c r="BR40" s="754"/>
      <c r="BS40" s="754"/>
      <c r="BT40" s="754"/>
      <c r="BU40" s="754"/>
      <c r="BV40" s="754"/>
      <c r="BW40" s="754"/>
      <c r="BX40" s="754"/>
      <c r="BY40" s="754"/>
      <c r="BZ40" s="752">
        <v>2020</v>
      </c>
      <c r="CA40" s="754"/>
      <c r="CB40" s="754"/>
      <c r="CC40" s="754"/>
      <c r="CD40" s="754"/>
      <c r="CE40" s="754"/>
      <c r="CF40" s="754"/>
      <c r="CG40" s="754"/>
      <c r="CH40" s="754"/>
      <c r="CI40" s="752">
        <v>2021</v>
      </c>
      <c r="CJ40" s="754"/>
      <c r="CK40" s="754"/>
      <c r="CL40" s="754"/>
      <c r="CM40" s="754"/>
      <c r="CN40" s="754"/>
      <c r="CO40" s="754"/>
      <c r="CP40" s="754"/>
      <c r="CQ40" s="754"/>
      <c r="CR40" s="752">
        <v>2022</v>
      </c>
      <c r="CS40" s="754"/>
      <c r="CT40" s="754"/>
      <c r="CU40" s="754"/>
      <c r="CV40" s="755"/>
      <c r="CW40" s="755"/>
      <c r="CX40" s="755"/>
      <c r="CY40" s="755"/>
      <c r="CZ40" s="755"/>
      <c r="DA40" s="752">
        <v>2023</v>
      </c>
      <c r="DB40" s="755"/>
      <c r="DC40" s="755"/>
      <c r="DD40" s="755"/>
      <c r="DE40" s="754"/>
      <c r="DF40" s="754"/>
      <c r="DG40" s="754"/>
      <c r="DH40" s="754"/>
      <c r="DI40" s="754"/>
      <c r="DJ40" s="752">
        <v>2024</v>
      </c>
      <c r="DK40" s="754"/>
      <c r="DL40" s="754"/>
      <c r="DM40" s="754"/>
      <c r="DN40" s="754"/>
      <c r="DO40" s="754"/>
      <c r="DP40" s="754"/>
      <c r="DQ40" s="754"/>
      <c r="DR40" s="754"/>
      <c r="DS40" s="752">
        <v>2025</v>
      </c>
      <c r="DT40" s="638"/>
      <c r="DU40" s="756"/>
      <c r="DV40" s="757"/>
      <c r="DX40" s="43"/>
      <c r="EA40" s="529"/>
      <c r="EB40" s="529"/>
      <c r="EC40" s="529"/>
      <c r="ED40" s="529"/>
      <c r="EE40" s="529"/>
      <c r="EF40" s="529"/>
      <c r="EG40" s="529"/>
      <c r="EH40" s="529"/>
      <c r="EI40" s="529"/>
      <c r="EJ40" s="529"/>
      <c r="EK40" s="529"/>
      <c r="EL40" s="529"/>
      <c r="EM40" s="529"/>
      <c r="EN40" s="529"/>
      <c r="EO40" s="124"/>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c r="IV40" s="60"/>
      <c r="IW40" s="60"/>
      <c r="IX40" s="60"/>
      <c r="IY40" s="60"/>
      <c r="IZ40" s="60"/>
      <c r="JA40" s="60"/>
      <c r="JB40" s="60"/>
      <c r="JC40" s="124"/>
    </row>
    <row r="41" spans="2:263" ht="14.25" customHeight="1" x14ac:dyDescent="0.25">
      <c r="B41" s="758">
        <v>24</v>
      </c>
      <c r="C41" s="776" t="s">
        <v>2011</v>
      </c>
      <c r="D41" s="760" t="s">
        <v>2012</v>
      </c>
      <c r="E41" s="761" t="s">
        <v>41</v>
      </c>
      <c r="F41" s="762">
        <v>3</v>
      </c>
      <c r="G41" s="637"/>
      <c r="H41" s="637"/>
      <c r="I41" s="637"/>
      <c r="J41" s="637"/>
      <c r="K41" s="637"/>
      <c r="L41" s="637"/>
      <c r="M41" s="637"/>
      <c r="N41" s="637"/>
      <c r="O41" s="777">
        <v>7.4292740790811891</v>
      </c>
      <c r="P41" s="729"/>
      <c r="Q41" s="729"/>
      <c r="R41" s="729"/>
      <c r="S41" s="729"/>
      <c r="T41" s="729"/>
      <c r="U41" s="729"/>
      <c r="V41" s="729"/>
      <c r="W41" s="729"/>
      <c r="X41" s="777">
        <v>9.5337305519999997</v>
      </c>
      <c r="Y41" s="729"/>
      <c r="Z41" s="729"/>
      <c r="AA41" s="729"/>
      <c r="AB41" s="729"/>
      <c r="AC41" s="729"/>
      <c r="AD41" s="729"/>
      <c r="AE41" s="729"/>
      <c r="AF41" s="729"/>
      <c r="AG41" s="777">
        <v>8.1654841423328826</v>
      </c>
      <c r="AH41" s="729"/>
      <c r="AI41" s="729"/>
      <c r="AJ41" s="729"/>
      <c r="AK41" s="729"/>
      <c r="AL41" s="729"/>
      <c r="AM41" s="729"/>
      <c r="AN41" s="729"/>
      <c r="AO41" s="729"/>
      <c r="AP41" s="777">
        <v>8.1117347382247633</v>
      </c>
      <c r="AQ41" s="729"/>
      <c r="AR41" s="729"/>
      <c r="AS41" s="729"/>
      <c r="AT41" s="729"/>
      <c r="AU41" s="729"/>
      <c r="AV41" s="729"/>
      <c r="AW41" s="729"/>
      <c r="AX41" s="729"/>
      <c r="AY41" s="777">
        <v>5.5217474725227218</v>
      </c>
      <c r="AZ41" s="729"/>
      <c r="BA41" s="729"/>
      <c r="BB41" s="729"/>
      <c r="BC41" s="729"/>
      <c r="BD41" s="729"/>
      <c r="BE41" s="729"/>
      <c r="BF41" s="729"/>
      <c r="BG41" s="729"/>
      <c r="BH41" s="777">
        <v>3.6229037911808573</v>
      </c>
      <c r="BI41" s="729"/>
      <c r="BJ41" s="733"/>
      <c r="BK41" s="733"/>
      <c r="BL41" s="733"/>
      <c r="BM41" s="733"/>
      <c r="BN41" s="733"/>
      <c r="BO41" s="733"/>
      <c r="BP41" s="733"/>
      <c r="BQ41" s="777">
        <v>3.3503319999999999</v>
      </c>
      <c r="BR41" s="733"/>
      <c r="BS41" s="733"/>
      <c r="BT41" s="733"/>
      <c r="BU41" s="733"/>
      <c r="BV41" s="733"/>
      <c r="BW41" s="733"/>
      <c r="BX41" s="733"/>
      <c r="BY41" s="733"/>
      <c r="BZ41" s="777">
        <v>2.6968920000000001</v>
      </c>
      <c r="CA41" s="733"/>
      <c r="CB41" s="733"/>
      <c r="CC41" s="733"/>
      <c r="CD41" s="733"/>
      <c r="CE41" s="733"/>
      <c r="CF41" s="733"/>
      <c r="CG41" s="733"/>
      <c r="CH41" s="733"/>
      <c r="CI41" s="777">
        <v>1.357075</v>
      </c>
      <c r="CJ41" s="733"/>
      <c r="CK41" s="733"/>
      <c r="CL41" s="733"/>
      <c r="CM41" s="733"/>
      <c r="CN41" s="733"/>
      <c r="CO41" s="733"/>
      <c r="CP41" s="733"/>
      <c r="CQ41" s="733"/>
      <c r="CR41" s="777">
        <v>0.86416700000000002</v>
      </c>
      <c r="CS41" s="733"/>
      <c r="CT41" s="733"/>
      <c r="CU41" s="733"/>
      <c r="CV41" s="733"/>
      <c r="CW41" s="733"/>
      <c r="CX41" s="733"/>
      <c r="CY41" s="733"/>
      <c r="CZ41" s="733"/>
      <c r="DA41" s="777">
        <v>0.78563799999999995</v>
      </c>
      <c r="DB41" s="733"/>
      <c r="DC41" s="733"/>
      <c r="DD41" s="733"/>
      <c r="DE41" s="733"/>
      <c r="DF41" s="733"/>
      <c r="DG41" s="733"/>
      <c r="DH41" s="733"/>
      <c r="DI41" s="733"/>
      <c r="DJ41" s="777">
        <v>0.69539700000000004</v>
      </c>
      <c r="DK41" s="733"/>
      <c r="DL41" s="733"/>
      <c r="DM41" s="733"/>
      <c r="DN41" s="733"/>
      <c r="DO41" s="733"/>
      <c r="DP41" s="733"/>
      <c r="DQ41" s="733"/>
      <c r="DR41" s="733"/>
      <c r="DS41" s="777">
        <v>0.68622799999999995</v>
      </c>
      <c r="DT41" s="638"/>
      <c r="DU41" s="766"/>
      <c r="DV41" s="767"/>
      <c r="DX41" s="43">
        <f xml:space="preserve"> IF( SUM( EP41:JB41 ) = 0, 0, $EP$5 )</f>
        <v>0</v>
      </c>
      <c r="EA41" s="529"/>
      <c r="EB41" s="529"/>
      <c r="EC41" s="529"/>
      <c r="ED41" s="529"/>
      <c r="EE41" s="529"/>
      <c r="EF41" s="529"/>
      <c r="EG41" s="529"/>
      <c r="EH41" s="529"/>
      <c r="EI41" s="529"/>
      <c r="EJ41" s="529"/>
      <c r="EK41" s="529"/>
      <c r="EL41" s="529"/>
      <c r="EM41" s="529"/>
      <c r="EN41" s="529"/>
      <c r="EO41" s="124"/>
      <c r="EP41" s="60"/>
      <c r="EQ41" s="60"/>
      <c r="ER41" s="60"/>
      <c r="ES41" s="60"/>
      <c r="ET41" s="60"/>
      <c r="EU41" s="60"/>
      <c r="EV41" s="60"/>
      <c r="EW41" s="60"/>
      <c r="EX41" s="61"/>
      <c r="EY41" s="60"/>
      <c r="EZ41" s="60"/>
      <c r="FA41" s="60"/>
      <c r="FB41" s="60"/>
      <c r="FC41" s="60"/>
      <c r="FD41" s="60"/>
      <c r="FE41" s="60"/>
      <c r="FF41" s="60"/>
      <c r="FG41" s="61"/>
      <c r="FH41" s="60"/>
      <c r="FI41" s="60"/>
      <c r="FJ41" s="60"/>
      <c r="FK41" s="60"/>
      <c r="FL41" s="60"/>
      <c r="FM41" s="60"/>
      <c r="FN41" s="60"/>
      <c r="FO41" s="60"/>
      <c r="FP41" s="61"/>
      <c r="FQ41" s="60"/>
      <c r="FR41" s="60"/>
      <c r="FS41" s="60"/>
      <c r="FT41" s="60"/>
      <c r="FU41" s="60"/>
      <c r="FV41" s="60"/>
      <c r="FW41" s="60"/>
      <c r="FX41" s="60"/>
      <c r="FY41" s="61"/>
      <c r="FZ41" s="60"/>
      <c r="GA41" s="60"/>
      <c r="GB41" s="60"/>
      <c r="GC41" s="60"/>
      <c r="GD41" s="60"/>
      <c r="GE41" s="60"/>
      <c r="GF41" s="60"/>
      <c r="GG41" s="60"/>
      <c r="GH41" s="61"/>
      <c r="GI41" s="60"/>
      <c r="GJ41" s="60"/>
      <c r="GK41" s="60"/>
      <c r="GL41" s="60"/>
      <c r="GM41" s="60"/>
      <c r="GN41" s="60"/>
      <c r="GO41" s="60"/>
      <c r="GP41" s="60"/>
      <c r="GQ41" s="61"/>
      <c r="GR41" s="60"/>
      <c r="GS41" s="60"/>
      <c r="GT41" s="60"/>
      <c r="GU41" s="60"/>
      <c r="GV41" s="60"/>
      <c r="GW41" s="60"/>
      <c r="GX41" s="60"/>
      <c r="GY41" s="60"/>
      <c r="GZ41" s="61"/>
      <c r="HA41" s="60"/>
      <c r="HB41" s="60"/>
      <c r="HC41" s="60"/>
      <c r="HD41" s="60"/>
      <c r="HE41" s="60"/>
      <c r="HF41" s="60"/>
      <c r="HG41" s="60"/>
      <c r="HH41" s="60"/>
      <c r="HI41" s="61"/>
      <c r="HJ41" s="60"/>
      <c r="HK41" s="60"/>
      <c r="HL41" s="60"/>
      <c r="HM41" s="60"/>
      <c r="HN41" s="60"/>
      <c r="HO41" s="60"/>
      <c r="HP41" s="60"/>
      <c r="HQ41" s="60"/>
      <c r="HR41" s="61"/>
      <c r="HS41" s="60"/>
      <c r="HT41" s="60"/>
      <c r="HU41" s="60"/>
      <c r="HV41" s="60"/>
      <c r="HW41" s="60"/>
      <c r="HX41" s="60"/>
      <c r="HY41" s="60"/>
      <c r="HZ41" s="60"/>
      <c r="IA41" s="61"/>
      <c r="IB41" s="60"/>
      <c r="IC41" s="60"/>
      <c r="ID41" s="60"/>
      <c r="IE41" s="60"/>
      <c r="IF41" s="60"/>
      <c r="IG41" s="60"/>
      <c r="IH41" s="60"/>
      <c r="II41" s="60"/>
      <c r="IJ41" s="61"/>
      <c r="IK41" s="60"/>
      <c r="IL41" s="60"/>
      <c r="IM41" s="60"/>
      <c r="IN41" s="60"/>
      <c r="IO41" s="60"/>
      <c r="IP41" s="60"/>
      <c r="IQ41" s="60"/>
      <c r="IR41" s="60"/>
      <c r="IS41" s="61"/>
      <c r="IT41" s="60"/>
      <c r="IU41" s="60"/>
      <c r="IV41" s="60"/>
      <c r="IW41" s="60"/>
      <c r="IX41" s="60"/>
      <c r="IY41" s="60"/>
      <c r="IZ41" s="60"/>
      <c r="JA41" s="60"/>
      <c r="JB41" s="61"/>
      <c r="JC41" s="124"/>
    </row>
    <row r="42" spans="2:263" ht="14.25" customHeight="1" x14ac:dyDescent="0.25">
      <c r="B42" s="62">
        <v>25</v>
      </c>
      <c r="C42" s="778" t="s">
        <v>2013</v>
      </c>
      <c r="D42" s="683" t="s">
        <v>2014</v>
      </c>
      <c r="E42" s="64" t="s">
        <v>41</v>
      </c>
      <c r="F42" s="79">
        <v>3</v>
      </c>
      <c r="G42" s="637"/>
      <c r="H42" s="637"/>
      <c r="I42" s="637"/>
      <c r="J42" s="637"/>
      <c r="K42" s="637"/>
      <c r="L42" s="637"/>
      <c r="M42" s="637"/>
      <c r="N42" s="637"/>
      <c r="O42" s="768">
        <v>0</v>
      </c>
      <c r="P42" s="729"/>
      <c r="Q42" s="729"/>
      <c r="R42" s="729"/>
      <c r="S42" s="729"/>
      <c r="T42" s="729"/>
      <c r="U42" s="729"/>
      <c r="V42" s="729"/>
      <c r="W42" s="729"/>
      <c r="X42" s="768">
        <v>0</v>
      </c>
      <c r="Y42" s="729"/>
      <c r="Z42" s="729"/>
      <c r="AA42" s="729"/>
      <c r="AB42" s="729"/>
      <c r="AC42" s="729"/>
      <c r="AD42" s="729"/>
      <c r="AE42" s="729"/>
      <c r="AF42" s="729"/>
      <c r="AG42" s="768">
        <v>0.56553309436243693</v>
      </c>
      <c r="AH42" s="729"/>
      <c r="AI42" s="729"/>
      <c r="AJ42" s="729"/>
      <c r="AK42" s="729"/>
      <c r="AL42" s="729"/>
      <c r="AM42" s="729"/>
      <c r="AN42" s="729"/>
      <c r="AO42" s="729"/>
      <c r="AP42" s="768">
        <v>0.50701277947714785</v>
      </c>
      <c r="AQ42" s="729"/>
      <c r="AR42" s="729"/>
      <c r="AS42" s="729"/>
      <c r="AT42" s="729"/>
      <c r="AU42" s="729"/>
      <c r="AV42" s="729"/>
      <c r="AW42" s="729"/>
      <c r="AX42" s="729"/>
      <c r="AY42" s="768">
        <v>0.46630341918216472</v>
      </c>
      <c r="AZ42" s="729"/>
      <c r="BA42" s="729"/>
      <c r="BB42" s="729"/>
      <c r="BC42" s="729"/>
      <c r="BD42" s="729"/>
      <c r="BE42" s="729"/>
      <c r="BF42" s="729"/>
      <c r="BG42" s="729"/>
      <c r="BH42" s="768">
        <v>0.31183398342781898</v>
      </c>
      <c r="BI42" s="729"/>
      <c r="BJ42" s="733"/>
      <c r="BK42" s="733"/>
      <c r="BL42" s="733"/>
      <c r="BM42" s="733"/>
      <c r="BN42" s="733"/>
      <c r="BO42" s="733"/>
      <c r="BP42" s="733"/>
      <c r="BQ42" s="768">
        <v>0.30066132154899999</v>
      </c>
      <c r="BR42" s="733"/>
      <c r="BS42" s="733"/>
      <c r="BT42" s="733"/>
      <c r="BU42" s="733"/>
      <c r="BV42" s="733"/>
      <c r="BW42" s="733"/>
      <c r="BX42" s="733"/>
      <c r="BY42" s="733"/>
      <c r="BZ42" s="768">
        <v>0.23787031023800001</v>
      </c>
      <c r="CA42" s="733"/>
      <c r="CB42" s="733"/>
      <c r="CC42" s="733"/>
      <c r="CD42" s="733"/>
      <c r="CE42" s="733"/>
      <c r="CF42" s="733"/>
      <c r="CG42" s="733"/>
      <c r="CH42" s="733"/>
      <c r="CI42" s="768">
        <v>0.23580862479999987</v>
      </c>
      <c r="CJ42" s="733"/>
      <c r="CK42" s="733"/>
      <c r="CL42" s="733"/>
      <c r="CM42" s="733"/>
      <c r="CN42" s="733"/>
      <c r="CO42" s="733"/>
      <c r="CP42" s="733"/>
      <c r="CQ42" s="733"/>
      <c r="CR42" s="768">
        <v>0.19452182058400003</v>
      </c>
      <c r="CS42" s="733"/>
      <c r="CT42" s="733"/>
      <c r="CU42" s="733"/>
      <c r="CV42" s="733"/>
      <c r="CW42" s="733"/>
      <c r="CX42" s="733"/>
      <c r="CY42" s="733"/>
      <c r="CZ42" s="733"/>
      <c r="DA42" s="768">
        <v>0.12977039614599997</v>
      </c>
      <c r="DB42" s="733"/>
      <c r="DC42" s="733"/>
      <c r="DD42" s="733"/>
      <c r="DE42" s="733"/>
      <c r="DF42" s="733"/>
      <c r="DG42" s="733"/>
      <c r="DH42" s="733"/>
      <c r="DI42" s="733"/>
      <c r="DJ42" s="768">
        <v>0.12862916698900001</v>
      </c>
      <c r="DK42" s="733"/>
      <c r="DL42" s="733"/>
      <c r="DM42" s="733"/>
      <c r="DN42" s="733"/>
      <c r="DO42" s="733"/>
      <c r="DP42" s="733"/>
      <c r="DQ42" s="733"/>
      <c r="DR42" s="733"/>
      <c r="DS42" s="768">
        <v>0.11607600700900002</v>
      </c>
      <c r="DT42" s="638"/>
      <c r="DU42" s="766"/>
      <c r="DV42" s="767"/>
      <c r="DX42" s="43">
        <f xml:space="preserve"> IF( SUM( EP42:JB42 ) = 0, 0, $EP$5 )</f>
        <v>0</v>
      </c>
      <c r="EA42" s="529"/>
      <c r="EB42" s="529"/>
      <c r="EC42" s="529"/>
      <c r="ED42" s="529"/>
      <c r="EE42" s="529"/>
      <c r="EF42" s="529"/>
      <c r="EG42" s="529"/>
      <c r="EH42" s="529"/>
      <c r="EI42" s="529"/>
      <c r="EJ42" s="529"/>
      <c r="EK42" s="529"/>
      <c r="EL42" s="529"/>
      <c r="EM42" s="529"/>
      <c r="EN42" s="529"/>
      <c r="EO42" s="124"/>
      <c r="EP42" s="60"/>
      <c r="EQ42" s="60"/>
      <c r="ER42" s="60"/>
      <c r="ES42" s="60"/>
      <c r="ET42" s="60"/>
      <c r="EU42" s="60"/>
      <c r="EV42" s="60"/>
      <c r="EW42" s="60"/>
      <c r="EX42" s="61"/>
      <c r="EY42" s="60"/>
      <c r="EZ42" s="60"/>
      <c r="FA42" s="60"/>
      <c r="FB42" s="60"/>
      <c r="FC42" s="60"/>
      <c r="FD42" s="60"/>
      <c r="FE42" s="60"/>
      <c r="FF42" s="60"/>
      <c r="FG42" s="61"/>
      <c r="FH42" s="60"/>
      <c r="FI42" s="60"/>
      <c r="FJ42" s="60"/>
      <c r="FK42" s="60"/>
      <c r="FL42" s="60"/>
      <c r="FM42" s="60"/>
      <c r="FN42" s="60"/>
      <c r="FO42" s="60"/>
      <c r="FP42" s="61"/>
      <c r="FQ42" s="60"/>
      <c r="FR42" s="60"/>
      <c r="FS42" s="60"/>
      <c r="FT42" s="60"/>
      <c r="FU42" s="60"/>
      <c r="FV42" s="60"/>
      <c r="FW42" s="60"/>
      <c r="FX42" s="60"/>
      <c r="FY42" s="61"/>
      <c r="FZ42" s="60"/>
      <c r="GA42" s="60"/>
      <c r="GB42" s="60"/>
      <c r="GC42" s="60"/>
      <c r="GD42" s="60"/>
      <c r="GE42" s="60"/>
      <c r="GF42" s="60"/>
      <c r="GG42" s="60"/>
      <c r="GH42" s="61"/>
      <c r="GI42" s="60"/>
      <c r="GJ42" s="60"/>
      <c r="GK42" s="60"/>
      <c r="GL42" s="60"/>
      <c r="GM42" s="60"/>
      <c r="GN42" s="60"/>
      <c r="GO42" s="60"/>
      <c r="GP42" s="60"/>
      <c r="GQ42" s="61"/>
      <c r="GR42" s="60"/>
      <c r="GS42" s="60"/>
      <c r="GT42" s="60"/>
      <c r="GU42" s="60"/>
      <c r="GV42" s="60"/>
      <c r="GW42" s="60"/>
      <c r="GX42" s="60"/>
      <c r="GY42" s="60"/>
      <c r="GZ42" s="61"/>
      <c r="HA42" s="60"/>
      <c r="HB42" s="60"/>
      <c r="HC42" s="60"/>
      <c r="HD42" s="60"/>
      <c r="HE42" s="60"/>
      <c r="HF42" s="60"/>
      <c r="HG42" s="60"/>
      <c r="HH42" s="60"/>
      <c r="HI42" s="61"/>
      <c r="HJ42" s="60"/>
      <c r="HK42" s="60"/>
      <c r="HL42" s="60"/>
      <c r="HM42" s="60"/>
      <c r="HN42" s="60"/>
      <c r="HO42" s="60"/>
      <c r="HP42" s="60"/>
      <c r="HQ42" s="60"/>
      <c r="HR42" s="61"/>
      <c r="HS42" s="60"/>
      <c r="HT42" s="60"/>
      <c r="HU42" s="60"/>
      <c r="HV42" s="60"/>
      <c r="HW42" s="60"/>
      <c r="HX42" s="60"/>
      <c r="HY42" s="60"/>
      <c r="HZ42" s="60"/>
      <c r="IA42" s="61"/>
      <c r="IB42" s="60"/>
      <c r="IC42" s="60"/>
      <c r="ID42" s="60"/>
      <c r="IE42" s="60"/>
      <c r="IF42" s="60"/>
      <c r="IG42" s="60"/>
      <c r="IH42" s="60"/>
      <c r="II42" s="60"/>
      <c r="IJ42" s="61"/>
      <c r="IK42" s="60"/>
      <c r="IL42" s="60"/>
      <c r="IM42" s="60"/>
      <c r="IN42" s="60"/>
      <c r="IO42" s="60"/>
      <c r="IP42" s="60"/>
      <c r="IQ42" s="60"/>
      <c r="IR42" s="60"/>
      <c r="IS42" s="61"/>
      <c r="IT42" s="60"/>
      <c r="IU42" s="60"/>
      <c r="IV42" s="60"/>
      <c r="IW42" s="60"/>
      <c r="IX42" s="60"/>
      <c r="IY42" s="60"/>
      <c r="IZ42" s="60"/>
      <c r="JA42" s="60"/>
      <c r="JB42" s="61"/>
      <c r="JC42" s="124"/>
    </row>
    <row r="43" spans="2:263" ht="14.25" customHeight="1" x14ac:dyDescent="0.25">
      <c r="B43" s="62">
        <v>26</v>
      </c>
      <c r="C43" s="778" t="s">
        <v>2015</v>
      </c>
      <c r="D43" s="683" t="s">
        <v>2016</v>
      </c>
      <c r="E43" s="64" t="s">
        <v>41</v>
      </c>
      <c r="F43" s="79">
        <v>3</v>
      </c>
      <c r="G43" s="637"/>
      <c r="H43" s="637"/>
      <c r="I43" s="637"/>
      <c r="J43" s="637"/>
      <c r="K43" s="637"/>
      <c r="L43" s="637"/>
      <c r="M43" s="637"/>
      <c r="N43" s="637"/>
      <c r="O43" s="768">
        <v>0</v>
      </c>
      <c r="P43" s="729"/>
      <c r="Q43" s="729"/>
      <c r="R43" s="729"/>
      <c r="S43" s="729"/>
      <c r="T43" s="729"/>
      <c r="U43" s="729"/>
      <c r="V43" s="729"/>
      <c r="W43" s="729"/>
      <c r="X43" s="768">
        <v>0</v>
      </c>
      <c r="Y43" s="729"/>
      <c r="Z43" s="729"/>
      <c r="AA43" s="729"/>
      <c r="AB43" s="729"/>
      <c r="AC43" s="729"/>
      <c r="AD43" s="729"/>
      <c r="AE43" s="729"/>
      <c r="AF43" s="729"/>
      <c r="AG43" s="768">
        <v>0</v>
      </c>
      <c r="AH43" s="729"/>
      <c r="AI43" s="729"/>
      <c r="AJ43" s="729"/>
      <c r="AK43" s="729"/>
      <c r="AL43" s="729"/>
      <c r="AM43" s="729"/>
      <c r="AN43" s="729"/>
      <c r="AO43" s="729"/>
      <c r="AP43" s="768">
        <v>0.65361231860749069</v>
      </c>
      <c r="AQ43" s="729"/>
      <c r="AR43" s="729"/>
      <c r="AS43" s="729"/>
      <c r="AT43" s="729"/>
      <c r="AU43" s="729"/>
      <c r="AV43" s="729"/>
      <c r="AW43" s="729"/>
      <c r="AX43" s="729"/>
      <c r="AY43" s="768">
        <v>1.8166438204246755</v>
      </c>
      <c r="AZ43" s="729"/>
      <c r="BA43" s="729"/>
      <c r="BB43" s="729"/>
      <c r="BC43" s="729"/>
      <c r="BD43" s="729"/>
      <c r="BE43" s="729"/>
      <c r="BF43" s="729"/>
      <c r="BG43" s="729"/>
      <c r="BH43" s="768">
        <v>3.7338066798630987</v>
      </c>
      <c r="BI43" s="729"/>
      <c r="BJ43" s="733"/>
      <c r="BK43" s="733"/>
      <c r="BL43" s="733"/>
      <c r="BM43" s="733"/>
      <c r="BN43" s="733"/>
      <c r="BO43" s="733"/>
      <c r="BP43" s="733"/>
      <c r="BQ43" s="768">
        <v>8.2781605183939586</v>
      </c>
      <c r="BR43" s="733"/>
      <c r="BS43" s="733"/>
      <c r="BT43" s="733"/>
      <c r="BU43" s="733"/>
      <c r="BV43" s="733"/>
      <c r="BW43" s="733"/>
      <c r="BX43" s="733"/>
      <c r="BY43" s="733"/>
      <c r="BZ43" s="768">
        <v>8.1821533148148138</v>
      </c>
      <c r="CA43" s="733"/>
      <c r="CB43" s="733"/>
      <c r="CC43" s="733"/>
      <c r="CD43" s="733"/>
      <c r="CE43" s="733"/>
      <c r="CF43" s="733"/>
      <c r="CG43" s="733"/>
      <c r="CH43" s="733"/>
      <c r="CI43" s="768">
        <v>8.0229508493016386</v>
      </c>
      <c r="CJ43" s="733"/>
      <c r="CK43" s="733"/>
      <c r="CL43" s="733"/>
      <c r="CM43" s="733"/>
      <c r="CN43" s="733"/>
      <c r="CO43" s="733"/>
      <c r="CP43" s="733"/>
      <c r="CQ43" s="733"/>
      <c r="CR43" s="768">
        <v>8.0008606496554702</v>
      </c>
      <c r="CS43" s="733"/>
      <c r="CT43" s="733"/>
      <c r="CU43" s="733"/>
      <c r="CV43" s="733"/>
      <c r="CW43" s="733"/>
      <c r="CX43" s="733"/>
      <c r="CY43" s="733"/>
      <c r="CZ43" s="733"/>
      <c r="DA43" s="768">
        <v>3.8655374855738942</v>
      </c>
      <c r="DB43" s="733"/>
      <c r="DC43" s="733"/>
      <c r="DD43" s="733"/>
      <c r="DE43" s="733"/>
      <c r="DF43" s="733"/>
      <c r="DG43" s="733"/>
      <c r="DH43" s="733"/>
      <c r="DI43" s="733"/>
      <c r="DJ43" s="768">
        <v>3.1446690806623128</v>
      </c>
      <c r="DK43" s="733"/>
      <c r="DL43" s="733"/>
      <c r="DM43" s="733"/>
      <c r="DN43" s="733"/>
      <c r="DO43" s="733"/>
      <c r="DP43" s="733"/>
      <c r="DQ43" s="733"/>
      <c r="DR43" s="733"/>
      <c r="DS43" s="768">
        <v>3.252874905351498</v>
      </c>
      <c r="DT43" s="638"/>
      <c r="DU43" s="766"/>
      <c r="DV43" s="767"/>
      <c r="DX43" s="43">
        <f xml:space="preserve"> IF( SUM( EP43:JB43 ) = 0, 0, $EP$5 )</f>
        <v>0</v>
      </c>
      <c r="EA43" s="529"/>
      <c r="EB43" s="529"/>
      <c r="EC43" s="529"/>
      <c r="ED43" s="529"/>
      <c r="EE43" s="529"/>
      <c r="EF43" s="529"/>
      <c r="EG43" s="529"/>
      <c r="EH43" s="529"/>
      <c r="EI43" s="529"/>
      <c r="EJ43" s="529"/>
      <c r="EK43" s="529"/>
      <c r="EL43" s="529"/>
      <c r="EM43" s="529"/>
      <c r="EN43" s="529"/>
      <c r="EO43" s="124"/>
      <c r="EP43" s="60"/>
      <c r="EQ43" s="60"/>
      <c r="ER43" s="60"/>
      <c r="ES43" s="60"/>
      <c r="ET43" s="60"/>
      <c r="EU43" s="60"/>
      <c r="EV43" s="60"/>
      <c r="EW43" s="60"/>
      <c r="EX43" s="61"/>
      <c r="EY43" s="60"/>
      <c r="EZ43" s="60"/>
      <c r="FA43" s="60"/>
      <c r="FB43" s="60"/>
      <c r="FC43" s="60"/>
      <c r="FD43" s="60"/>
      <c r="FE43" s="60"/>
      <c r="FF43" s="60"/>
      <c r="FG43" s="61"/>
      <c r="FH43" s="60"/>
      <c r="FI43" s="60"/>
      <c r="FJ43" s="60"/>
      <c r="FK43" s="60"/>
      <c r="FL43" s="60"/>
      <c r="FM43" s="60"/>
      <c r="FN43" s="60"/>
      <c r="FO43" s="60"/>
      <c r="FP43" s="61"/>
      <c r="FQ43" s="60"/>
      <c r="FR43" s="60"/>
      <c r="FS43" s="60"/>
      <c r="FT43" s="60"/>
      <c r="FU43" s="60"/>
      <c r="FV43" s="60"/>
      <c r="FW43" s="60"/>
      <c r="FX43" s="60"/>
      <c r="FY43" s="61"/>
      <c r="FZ43" s="60"/>
      <c r="GA43" s="60"/>
      <c r="GB43" s="60"/>
      <c r="GC43" s="60"/>
      <c r="GD43" s="60"/>
      <c r="GE43" s="60"/>
      <c r="GF43" s="60"/>
      <c r="GG43" s="60"/>
      <c r="GH43" s="61"/>
      <c r="GI43" s="60"/>
      <c r="GJ43" s="60"/>
      <c r="GK43" s="60"/>
      <c r="GL43" s="60"/>
      <c r="GM43" s="60"/>
      <c r="GN43" s="60"/>
      <c r="GO43" s="60"/>
      <c r="GP43" s="60"/>
      <c r="GQ43" s="61"/>
      <c r="GR43" s="60"/>
      <c r="GS43" s="60"/>
      <c r="GT43" s="60"/>
      <c r="GU43" s="60"/>
      <c r="GV43" s="60"/>
      <c r="GW43" s="60"/>
      <c r="GX43" s="60"/>
      <c r="GY43" s="60"/>
      <c r="GZ43" s="61"/>
      <c r="HA43" s="60"/>
      <c r="HB43" s="60"/>
      <c r="HC43" s="60"/>
      <c r="HD43" s="60"/>
      <c r="HE43" s="60"/>
      <c r="HF43" s="60"/>
      <c r="HG43" s="60"/>
      <c r="HH43" s="60"/>
      <c r="HI43" s="61"/>
      <c r="HJ43" s="60"/>
      <c r="HK43" s="60"/>
      <c r="HL43" s="60"/>
      <c r="HM43" s="60"/>
      <c r="HN43" s="60"/>
      <c r="HO43" s="60"/>
      <c r="HP43" s="60"/>
      <c r="HQ43" s="60"/>
      <c r="HR43" s="61"/>
      <c r="HS43" s="60"/>
      <c r="HT43" s="60"/>
      <c r="HU43" s="60"/>
      <c r="HV43" s="60"/>
      <c r="HW43" s="60"/>
      <c r="HX43" s="60"/>
      <c r="HY43" s="60"/>
      <c r="HZ43" s="60"/>
      <c r="IA43" s="61"/>
      <c r="IB43" s="60"/>
      <c r="IC43" s="60"/>
      <c r="ID43" s="60"/>
      <c r="IE43" s="60"/>
      <c r="IF43" s="60"/>
      <c r="IG43" s="60"/>
      <c r="IH43" s="60"/>
      <c r="II43" s="60"/>
      <c r="IJ43" s="61"/>
      <c r="IK43" s="60"/>
      <c r="IL43" s="60"/>
      <c r="IM43" s="60"/>
      <c r="IN43" s="60"/>
      <c r="IO43" s="60"/>
      <c r="IP43" s="60"/>
      <c r="IQ43" s="60"/>
      <c r="IR43" s="60"/>
      <c r="IS43" s="61"/>
      <c r="IT43" s="60"/>
      <c r="IU43" s="60"/>
      <c r="IV43" s="60"/>
      <c r="IW43" s="60"/>
      <c r="IX43" s="60"/>
      <c r="IY43" s="60"/>
      <c r="IZ43" s="60"/>
      <c r="JA43" s="60"/>
      <c r="JB43" s="61"/>
      <c r="JC43" s="124"/>
    </row>
    <row r="44" spans="2:263" ht="14.25" customHeight="1" thickBot="1" x14ac:dyDescent="0.3">
      <c r="B44" s="95">
        <v>27</v>
      </c>
      <c r="C44" s="772" t="s">
        <v>2017</v>
      </c>
      <c r="D44" s="177" t="s">
        <v>2018</v>
      </c>
      <c r="E44" s="97" t="s">
        <v>41</v>
      </c>
      <c r="F44" s="444">
        <v>3</v>
      </c>
      <c r="G44" s="637"/>
      <c r="H44" s="637"/>
      <c r="I44" s="637"/>
      <c r="J44" s="637"/>
      <c r="K44" s="637"/>
      <c r="L44" s="637"/>
      <c r="M44" s="637"/>
      <c r="N44" s="637"/>
      <c r="O44" s="779">
        <v>0</v>
      </c>
      <c r="P44" s="729"/>
      <c r="Q44" s="729"/>
      <c r="R44" s="729"/>
      <c r="S44" s="729"/>
      <c r="T44" s="729"/>
      <c r="U44" s="729"/>
      <c r="V44" s="729"/>
      <c r="W44" s="729"/>
      <c r="X44" s="779">
        <v>0</v>
      </c>
      <c r="Y44" s="729"/>
      <c r="Z44" s="729"/>
      <c r="AA44" s="729"/>
      <c r="AB44" s="729"/>
      <c r="AC44" s="729"/>
      <c r="AD44" s="729"/>
      <c r="AE44" s="729"/>
      <c r="AF44" s="729"/>
      <c r="AG44" s="779">
        <v>0</v>
      </c>
      <c r="AH44" s="729"/>
      <c r="AI44" s="729"/>
      <c r="AJ44" s="729"/>
      <c r="AK44" s="729"/>
      <c r="AL44" s="729"/>
      <c r="AM44" s="729"/>
      <c r="AN44" s="729"/>
      <c r="AO44" s="729"/>
      <c r="AP44" s="779">
        <v>5.6626595702588345E-3</v>
      </c>
      <c r="AQ44" s="729"/>
      <c r="AR44" s="729"/>
      <c r="AS44" s="729"/>
      <c r="AT44" s="729"/>
      <c r="AU44" s="729"/>
      <c r="AV44" s="729"/>
      <c r="AW44" s="729"/>
      <c r="AX44" s="729"/>
      <c r="AY44" s="779">
        <v>3.2041406334409932E-2</v>
      </c>
      <c r="AZ44" s="729"/>
      <c r="BA44" s="729"/>
      <c r="BB44" s="729"/>
      <c r="BC44" s="729"/>
      <c r="BD44" s="729"/>
      <c r="BE44" s="729"/>
      <c r="BF44" s="729"/>
      <c r="BG44" s="729"/>
      <c r="BH44" s="779">
        <v>0.20280237642430701</v>
      </c>
      <c r="BI44" s="729"/>
      <c r="BJ44" s="733"/>
      <c r="BK44" s="733"/>
      <c r="BL44" s="733"/>
      <c r="BM44" s="733"/>
      <c r="BN44" s="733"/>
      <c r="BO44" s="733"/>
      <c r="BP44" s="733"/>
      <c r="BQ44" s="779">
        <v>0.18282556832100022</v>
      </c>
      <c r="BR44" s="733"/>
      <c r="BS44" s="733"/>
      <c r="BT44" s="733"/>
      <c r="BU44" s="733"/>
      <c r="BV44" s="733"/>
      <c r="BW44" s="733"/>
      <c r="BX44" s="733"/>
      <c r="BY44" s="733"/>
      <c r="BZ44" s="779">
        <v>0.15111775505100014</v>
      </c>
      <c r="CA44" s="733"/>
      <c r="CB44" s="733"/>
      <c r="CC44" s="733"/>
      <c r="CD44" s="733"/>
      <c r="CE44" s="733"/>
      <c r="CF44" s="733"/>
      <c r="CG44" s="733"/>
      <c r="CH44" s="733"/>
      <c r="CI44" s="779">
        <v>0.13019217766400032</v>
      </c>
      <c r="CJ44" s="733"/>
      <c r="CK44" s="733"/>
      <c r="CL44" s="733"/>
      <c r="CM44" s="733"/>
      <c r="CN44" s="733"/>
      <c r="CO44" s="733"/>
      <c r="CP44" s="733"/>
      <c r="CQ44" s="733"/>
      <c r="CR44" s="779">
        <v>0.10241032508300002</v>
      </c>
      <c r="CS44" s="733"/>
      <c r="CT44" s="733"/>
      <c r="CU44" s="733"/>
      <c r="CV44" s="733"/>
      <c r="CW44" s="733"/>
      <c r="CX44" s="733"/>
      <c r="CY44" s="733"/>
      <c r="CZ44" s="733"/>
      <c r="DA44" s="779">
        <v>0.10019780267199996</v>
      </c>
      <c r="DB44" s="733"/>
      <c r="DC44" s="733"/>
      <c r="DD44" s="733"/>
      <c r="DE44" s="733"/>
      <c r="DF44" s="733"/>
      <c r="DG44" s="733"/>
      <c r="DH44" s="733"/>
      <c r="DI44" s="733"/>
      <c r="DJ44" s="779">
        <v>6.6930161975999936E-2</v>
      </c>
      <c r="DK44" s="733"/>
      <c r="DL44" s="733"/>
      <c r="DM44" s="733"/>
      <c r="DN44" s="733"/>
      <c r="DO44" s="733"/>
      <c r="DP44" s="733"/>
      <c r="DQ44" s="733"/>
      <c r="DR44" s="733"/>
      <c r="DS44" s="779">
        <v>3.6400907233999955E-2</v>
      </c>
      <c r="DT44" s="638"/>
      <c r="DU44" s="774"/>
      <c r="DV44" s="775"/>
      <c r="DX44" s="43">
        <f xml:space="preserve"> IF( SUM( EP44:JB44 ) = 0, 0, $EP$5 )</f>
        <v>0</v>
      </c>
      <c r="EA44" s="529"/>
      <c r="EB44" s="529"/>
      <c r="EC44" s="529"/>
      <c r="ED44" s="529"/>
      <c r="EE44" s="529"/>
      <c r="EF44" s="529"/>
      <c r="EG44" s="529"/>
      <c r="EH44" s="529"/>
      <c r="EI44" s="529"/>
      <c r="EJ44" s="529"/>
      <c r="EK44" s="529"/>
      <c r="EL44" s="529"/>
      <c r="EM44" s="529"/>
      <c r="EN44" s="529"/>
      <c r="EO44" s="124"/>
      <c r="EP44" s="60"/>
      <c r="EQ44" s="60"/>
      <c r="ER44" s="60"/>
      <c r="ES44" s="60"/>
      <c r="ET44" s="60"/>
      <c r="EU44" s="60"/>
      <c r="EV44" s="60"/>
      <c r="EW44" s="60"/>
      <c r="EX44" s="61"/>
      <c r="EY44" s="60"/>
      <c r="EZ44" s="60"/>
      <c r="FA44" s="60"/>
      <c r="FB44" s="60"/>
      <c r="FC44" s="60"/>
      <c r="FD44" s="60"/>
      <c r="FE44" s="60"/>
      <c r="FF44" s="60"/>
      <c r="FG44" s="61"/>
      <c r="FH44" s="60"/>
      <c r="FI44" s="60"/>
      <c r="FJ44" s="60"/>
      <c r="FK44" s="60"/>
      <c r="FL44" s="60"/>
      <c r="FM44" s="60"/>
      <c r="FN44" s="60"/>
      <c r="FO44" s="60"/>
      <c r="FP44" s="61"/>
      <c r="FQ44" s="60"/>
      <c r="FR44" s="60"/>
      <c r="FS44" s="60"/>
      <c r="FT44" s="60"/>
      <c r="FU44" s="60"/>
      <c r="FV44" s="60"/>
      <c r="FW44" s="60"/>
      <c r="FX44" s="60"/>
      <c r="FY44" s="61"/>
      <c r="FZ44" s="60"/>
      <c r="GA44" s="60"/>
      <c r="GB44" s="60"/>
      <c r="GC44" s="60"/>
      <c r="GD44" s="60"/>
      <c r="GE44" s="60"/>
      <c r="GF44" s="60"/>
      <c r="GG44" s="60"/>
      <c r="GH44" s="61"/>
      <c r="GI44" s="60"/>
      <c r="GJ44" s="60"/>
      <c r="GK44" s="60"/>
      <c r="GL44" s="60"/>
      <c r="GM44" s="60"/>
      <c r="GN44" s="60"/>
      <c r="GO44" s="60"/>
      <c r="GP44" s="60"/>
      <c r="GQ44" s="61"/>
      <c r="GR44" s="60"/>
      <c r="GS44" s="60"/>
      <c r="GT44" s="60"/>
      <c r="GU44" s="60"/>
      <c r="GV44" s="60"/>
      <c r="GW44" s="60"/>
      <c r="GX44" s="60"/>
      <c r="GY44" s="60"/>
      <c r="GZ44" s="61"/>
      <c r="HA44" s="60"/>
      <c r="HB44" s="60"/>
      <c r="HC44" s="60"/>
      <c r="HD44" s="60"/>
      <c r="HE44" s="60"/>
      <c r="HF44" s="60"/>
      <c r="HG44" s="60"/>
      <c r="HH44" s="60"/>
      <c r="HI44" s="61"/>
      <c r="HJ44" s="60"/>
      <c r="HK44" s="60"/>
      <c r="HL44" s="60"/>
      <c r="HM44" s="60"/>
      <c r="HN44" s="60"/>
      <c r="HO44" s="60"/>
      <c r="HP44" s="60"/>
      <c r="HQ44" s="60"/>
      <c r="HR44" s="61"/>
      <c r="HS44" s="60"/>
      <c r="HT44" s="60"/>
      <c r="HU44" s="60"/>
      <c r="HV44" s="60"/>
      <c r="HW44" s="60"/>
      <c r="HX44" s="60"/>
      <c r="HY44" s="60"/>
      <c r="HZ44" s="60"/>
      <c r="IA44" s="61"/>
      <c r="IB44" s="60"/>
      <c r="IC44" s="60"/>
      <c r="ID44" s="60"/>
      <c r="IE44" s="60"/>
      <c r="IF44" s="60"/>
      <c r="IG44" s="60"/>
      <c r="IH44" s="60"/>
      <c r="II44" s="60"/>
      <c r="IJ44" s="61"/>
      <c r="IK44" s="60"/>
      <c r="IL44" s="60"/>
      <c r="IM44" s="60"/>
      <c r="IN44" s="60"/>
      <c r="IO44" s="60"/>
      <c r="IP44" s="60"/>
      <c r="IQ44" s="60"/>
      <c r="IR44" s="60"/>
      <c r="IS44" s="61"/>
      <c r="IT44" s="60"/>
      <c r="IU44" s="60"/>
      <c r="IV44" s="60"/>
      <c r="IW44" s="60"/>
      <c r="IX44" s="60"/>
      <c r="IY44" s="60"/>
      <c r="IZ44" s="60"/>
      <c r="JA44" s="60"/>
      <c r="JB44" s="61"/>
      <c r="JC44" s="124"/>
    </row>
    <row r="45" spans="2:263" ht="14.25" customHeight="1" x14ac:dyDescent="0.25">
      <c r="B45" s="637"/>
      <c r="C45" s="637"/>
      <c r="D45" s="637"/>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c r="AK45" s="637"/>
      <c r="AL45" s="637"/>
      <c r="AM45" s="637"/>
      <c r="AN45" s="637"/>
      <c r="AO45" s="637"/>
      <c r="AP45" s="637"/>
      <c r="AQ45" s="637"/>
      <c r="AR45" s="637"/>
      <c r="AS45" s="637"/>
      <c r="AT45" s="637"/>
      <c r="AU45" s="637"/>
      <c r="AV45" s="637"/>
      <c r="AW45" s="637"/>
      <c r="AX45" s="637"/>
      <c r="AY45" s="637"/>
      <c r="AZ45" s="637"/>
      <c r="BA45" s="637"/>
      <c r="BB45" s="637"/>
      <c r="BC45" s="637"/>
      <c r="BD45" s="637"/>
      <c r="BE45" s="637"/>
      <c r="BF45" s="637"/>
      <c r="BG45" s="637"/>
      <c r="BH45" s="637"/>
      <c r="BI45" s="637"/>
      <c r="BJ45" s="638"/>
      <c r="BK45" s="638"/>
      <c r="BL45" s="638"/>
      <c r="BM45" s="638"/>
      <c r="BN45" s="638"/>
      <c r="BO45" s="638"/>
      <c r="BP45" s="638"/>
      <c r="BQ45" s="638"/>
      <c r="BR45" s="638"/>
      <c r="BS45" s="638"/>
      <c r="BT45" s="638"/>
      <c r="BU45" s="638"/>
      <c r="BV45" s="638"/>
      <c r="BW45" s="638"/>
      <c r="BX45" s="638"/>
      <c r="BY45" s="638"/>
      <c r="BZ45" s="638"/>
      <c r="CA45" s="638"/>
      <c r="CB45" s="638"/>
      <c r="CC45" s="638"/>
      <c r="CD45" s="638"/>
      <c r="CE45" s="638"/>
      <c r="CF45" s="638"/>
      <c r="CG45" s="638"/>
      <c r="CH45" s="638"/>
      <c r="CI45" s="638"/>
      <c r="CJ45" s="638"/>
      <c r="CK45" s="638"/>
      <c r="CL45" s="638"/>
      <c r="CM45" s="638"/>
      <c r="CN45" s="638"/>
      <c r="CO45" s="638"/>
      <c r="CP45" s="638"/>
      <c r="CQ45" s="638"/>
      <c r="CR45" s="638"/>
      <c r="CS45" s="638"/>
      <c r="CT45" s="638"/>
      <c r="CU45" s="638"/>
      <c r="CV45" s="638"/>
      <c r="CW45" s="638"/>
      <c r="CX45" s="638"/>
      <c r="CY45" s="638"/>
      <c r="CZ45" s="638"/>
      <c r="DA45" s="638"/>
      <c r="DB45" s="638"/>
      <c r="DC45" s="638"/>
      <c r="DD45" s="638"/>
      <c r="DE45" s="638"/>
      <c r="DF45" s="638"/>
      <c r="DG45" s="638"/>
      <c r="DH45" s="638"/>
      <c r="DI45" s="638"/>
      <c r="DJ45" s="638"/>
      <c r="DK45" s="638"/>
      <c r="DL45" s="638"/>
      <c r="DM45" s="638"/>
      <c r="DN45" s="638"/>
      <c r="DO45" s="638"/>
      <c r="DP45" s="638"/>
      <c r="DQ45" s="638"/>
      <c r="DR45" s="638"/>
      <c r="DS45" s="638"/>
      <c r="DT45" s="638"/>
      <c r="DU45" s="730"/>
      <c r="DV45" s="204"/>
      <c r="DX45" s="43"/>
      <c r="EA45" s="529"/>
      <c r="EB45" s="529"/>
      <c r="EC45" s="529"/>
      <c r="ED45" s="529"/>
      <c r="EE45" s="529"/>
      <c r="EF45" s="529"/>
      <c r="EG45" s="529"/>
      <c r="EH45" s="529"/>
      <c r="EI45" s="529"/>
      <c r="EJ45" s="529"/>
      <c r="EK45" s="529"/>
      <c r="EL45" s="529"/>
      <c r="EM45" s="529"/>
      <c r="EN45" s="529"/>
      <c r="EO45" s="124"/>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c r="IL45" s="60"/>
      <c r="IM45" s="60"/>
      <c r="IN45" s="60"/>
      <c r="IO45" s="60"/>
      <c r="IP45" s="60"/>
      <c r="IQ45" s="60"/>
      <c r="IR45" s="60"/>
      <c r="IS45" s="60"/>
      <c r="IT45" s="60"/>
      <c r="IU45" s="60"/>
      <c r="IV45" s="60"/>
      <c r="IW45" s="60"/>
      <c r="IX45" s="60"/>
      <c r="IY45" s="60"/>
      <c r="IZ45" s="60"/>
      <c r="JA45" s="60"/>
      <c r="JB45" s="60"/>
      <c r="JC45" s="124"/>
    </row>
    <row r="46" spans="2:263" ht="14.25" customHeight="1" x14ac:dyDescent="0.2">
      <c r="B46" s="206" t="s">
        <v>291</v>
      </c>
      <c r="C46" s="207"/>
      <c r="D46" s="208"/>
      <c r="E46" s="208"/>
      <c r="F46" s="208"/>
      <c r="G46" s="35"/>
      <c r="H46" s="209"/>
      <c r="I46" s="209"/>
      <c r="J46" s="209"/>
      <c r="K46" s="209"/>
      <c r="L46" s="209"/>
      <c r="M46" s="209"/>
      <c r="N46" s="209"/>
      <c r="O46" s="637"/>
      <c r="P46" s="35"/>
      <c r="Q46" s="209"/>
      <c r="R46" s="209"/>
      <c r="S46" s="209"/>
      <c r="T46" s="209"/>
      <c r="U46" s="209"/>
      <c r="V46" s="209"/>
      <c r="W46" s="209"/>
      <c r="X46" s="209"/>
      <c r="Y46" s="35"/>
      <c r="Z46" s="209"/>
      <c r="AA46" s="209"/>
      <c r="AB46" s="209"/>
      <c r="AC46" s="209"/>
      <c r="AD46" s="209"/>
      <c r="AE46" s="209"/>
      <c r="AF46" s="209"/>
      <c r="AG46" s="209"/>
      <c r="AH46" s="35"/>
      <c r="AI46" s="209"/>
      <c r="AJ46" s="209"/>
      <c r="AK46" s="209"/>
      <c r="AL46" s="209"/>
      <c r="AM46" s="209"/>
      <c r="AN46" s="209"/>
      <c r="AO46" s="209"/>
      <c r="AP46" s="209"/>
      <c r="AQ46" s="35"/>
      <c r="AR46" s="209"/>
      <c r="AS46" s="209"/>
      <c r="AT46" s="209"/>
      <c r="AU46" s="209"/>
      <c r="AV46" s="209"/>
      <c r="AW46" s="209"/>
      <c r="AX46" s="209"/>
      <c r="AY46" s="209"/>
      <c r="AZ46" s="35"/>
      <c r="BA46" s="209"/>
      <c r="BB46" s="209"/>
      <c r="BC46" s="209"/>
      <c r="BD46" s="209"/>
      <c r="BE46" s="209"/>
      <c r="BF46" s="209"/>
      <c r="BG46" s="209"/>
      <c r="BH46" s="209"/>
      <c r="BI46" s="209"/>
      <c r="BJ46" s="209"/>
      <c r="BK46" s="111"/>
      <c r="BL46" s="111"/>
      <c r="BM46" s="111"/>
      <c r="BN46" s="111"/>
      <c r="BO46" s="638"/>
      <c r="BP46" s="638"/>
      <c r="BQ46" s="638"/>
      <c r="BR46" s="638"/>
      <c r="BS46" s="638"/>
      <c r="BT46" s="638"/>
      <c r="BU46" s="638"/>
      <c r="BV46" s="638"/>
      <c r="BW46" s="638"/>
      <c r="BX46" s="638"/>
      <c r="BY46" s="638"/>
      <c r="BZ46" s="638"/>
      <c r="CA46" s="638"/>
      <c r="CB46" s="638"/>
      <c r="CC46" s="638"/>
      <c r="CD46" s="638"/>
      <c r="CE46" s="638"/>
      <c r="CF46" s="638"/>
      <c r="CG46" s="638"/>
      <c r="CH46" s="638"/>
      <c r="CI46" s="638"/>
      <c r="CJ46" s="638"/>
      <c r="CK46" s="638"/>
      <c r="CL46" s="638"/>
      <c r="CM46" s="638"/>
      <c r="CN46" s="638"/>
      <c r="CO46" s="638"/>
      <c r="CP46" s="638"/>
      <c r="CQ46" s="638"/>
      <c r="CR46" s="638"/>
      <c r="CS46" s="638"/>
      <c r="CT46" s="638"/>
      <c r="CU46" s="638"/>
      <c r="CV46" s="638"/>
      <c r="CW46" s="638"/>
      <c r="CX46" s="638"/>
      <c r="CY46" s="638"/>
      <c r="CZ46" s="638"/>
      <c r="DA46" s="638"/>
      <c r="DB46" s="638"/>
      <c r="DC46" s="638"/>
      <c r="DD46" s="638"/>
      <c r="DE46" s="638"/>
      <c r="DF46" s="638"/>
      <c r="DG46" s="638"/>
      <c r="DH46" s="638"/>
      <c r="DI46" s="638"/>
      <c r="DJ46" s="638"/>
      <c r="DK46" s="638"/>
      <c r="DL46" s="638"/>
      <c r="DM46" s="638"/>
      <c r="DN46" s="638"/>
      <c r="DO46" s="638"/>
      <c r="DP46" s="638"/>
      <c r="DQ46" s="638"/>
      <c r="DR46" s="638"/>
      <c r="DS46" s="638"/>
      <c r="DT46" s="638"/>
      <c r="DU46" s="730"/>
      <c r="DV46" s="204"/>
      <c r="DX46" s="43"/>
      <c r="EO46" s="124"/>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c r="IU46" s="60"/>
      <c r="IV46" s="60"/>
      <c r="IW46" s="60"/>
      <c r="IX46" s="60"/>
      <c r="IY46" s="60"/>
      <c r="IZ46" s="60"/>
      <c r="JA46" s="60"/>
      <c r="JB46" s="60"/>
      <c r="JC46" s="124"/>
    </row>
    <row r="47" spans="2:263" ht="14.25" customHeight="1" x14ac:dyDescent="0.2">
      <c r="B47" s="211"/>
      <c r="C47" s="212" t="s">
        <v>292</v>
      </c>
      <c r="D47" s="208"/>
      <c r="E47" s="208"/>
      <c r="F47" s="208"/>
      <c r="G47" s="35"/>
      <c r="H47" s="209"/>
      <c r="I47" s="209"/>
      <c r="J47" s="209"/>
      <c r="K47" s="209"/>
      <c r="L47" s="209"/>
      <c r="M47" s="209"/>
      <c r="N47" s="209"/>
      <c r="O47" s="209"/>
      <c r="P47" s="35"/>
      <c r="Q47" s="209"/>
      <c r="R47" s="209"/>
      <c r="S47" s="209"/>
      <c r="T47" s="209"/>
      <c r="U47" s="209"/>
      <c r="V47" s="209"/>
      <c r="W47" s="209"/>
      <c r="X47" s="209"/>
      <c r="Y47" s="35"/>
      <c r="Z47" s="209"/>
      <c r="AA47" s="209"/>
      <c r="AB47" s="209"/>
      <c r="AC47" s="209"/>
      <c r="AD47" s="209"/>
      <c r="AE47" s="209"/>
      <c r="AF47" s="209"/>
      <c r="AG47" s="209"/>
      <c r="AH47" s="35"/>
      <c r="AI47" s="209"/>
      <c r="AJ47" s="209"/>
      <c r="AK47" s="209"/>
      <c r="AL47" s="209"/>
      <c r="AM47" s="209"/>
      <c r="AN47" s="209"/>
      <c r="AO47" s="209"/>
      <c r="AP47" s="209"/>
      <c r="AQ47" s="35"/>
      <c r="AR47" s="209"/>
      <c r="AS47" s="209"/>
      <c r="AT47" s="209"/>
      <c r="AU47" s="209"/>
      <c r="AV47" s="209"/>
      <c r="AW47" s="209"/>
      <c r="AX47" s="209"/>
      <c r="AY47" s="209"/>
      <c r="AZ47" s="35"/>
      <c r="BA47" s="209"/>
      <c r="BB47" s="209"/>
      <c r="BC47" s="209"/>
      <c r="BD47" s="209"/>
      <c r="BE47" s="209"/>
      <c r="BF47" s="209"/>
      <c r="BG47" s="209"/>
      <c r="BH47" s="209"/>
      <c r="BI47" s="209"/>
      <c r="BJ47" s="209"/>
      <c r="BK47" s="111"/>
      <c r="BL47" s="111"/>
      <c r="BM47" s="111"/>
      <c r="BN47" s="111"/>
      <c r="BO47" s="638"/>
      <c r="BP47" s="638"/>
      <c r="BQ47" s="638"/>
      <c r="BR47" s="638"/>
      <c r="BS47" s="638"/>
      <c r="BT47" s="638"/>
      <c r="BU47" s="638"/>
      <c r="BV47" s="638"/>
      <c r="BW47" s="638"/>
      <c r="BX47" s="638"/>
      <c r="BY47" s="638"/>
      <c r="BZ47" s="638"/>
      <c r="CA47" s="638"/>
      <c r="CB47" s="638"/>
      <c r="CC47" s="638"/>
      <c r="CD47" s="638"/>
      <c r="CE47" s="638"/>
      <c r="CF47" s="638"/>
      <c r="CG47" s="638"/>
      <c r="CH47" s="638"/>
      <c r="CI47" s="638"/>
      <c r="CJ47" s="638"/>
      <c r="CK47" s="638"/>
      <c r="CL47" s="638"/>
      <c r="CM47" s="638"/>
      <c r="CN47" s="638"/>
      <c r="CO47" s="638"/>
      <c r="CP47" s="638"/>
      <c r="CQ47" s="638"/>
      <c r="CR47" s="638"/>
      <c r="CS47" s="638"/>
      <c r="CT47" s="638"/>
      <c r="CU47" s="638"/>
      <c r="CV47" s="638"/>
      <c r="CW47" s="638"/>
      <c r="CX47" s="638"/>
      <c r="CY47" s="638"/>
      <c r="CZ47" s="638"/>
      <c r="DA47" s="638"/>
      <c r="DB47" s="638"/>
      <c r="DC47" s="638"/>
      <c r="DD47" s="638"/>
      <c r="DE47" s="638"/>
      <c r="DF47" s="638"/>
      <c r="DG47" s="638"/>
      <c r="DH47" s="638"/>
      <c r="DI47" s="638"/>
      <c r="DJ47" s="638"/>
      <c r="DK47" s="638"/>
      <c r="DL47" s="638"/>
      <c r="DM47" s="638"/>
      <c r="DN47" s="638"/>
      <c r="DO47" s="638"/>
      <c r="DP47" s="638"/>
      <c r="DQ47" s="638"/>
      <c r="DR47" s="638"/>
      <c r="DS47" s="638"/>
      <c r="DT47" s="638"/>
      <c r="DU47" s="730"/>
      <c r="DV47" s="204"/>
      <c r="DX47" s="43"/>
      <c r="EO47" s="147"/>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0"/>
      <c r="HS47" s="60"/>
      <c r="HT47" s="60"/>
      <c r="HU47" s="60"/>
      <c r="HV47" s="60"/>
      <c r="HW47" s="60"/>
      <c r="HX47" s="60"/>
      <c r="HY47" s="60"/>
      <c r="HZ47" s="60"/>
      <c r="IA47" s="60"/>
      <c r="IB47" s="60"/>
      <c r="IC47" s="60"/>
      <c r="ID47" s="60"/>
      <c r="IE47" s="60"/>
      <c r="IF47" s="60"/>
      <c r="IG47" s="60"/>
      <c r="IH47" s="60"/>
      <c r="II47" s="60"/>
      <c r="IJ47" s="60"/>
      <c r="IK47" s="60"/>
      <c r="IL47" s="60"/>
      <c r="IM47" s="60"/>
      <c r="IN47" s="60"/>
      <c r="IO47" s="60"/>
      <c r="IP47" s="60"/>
      <c r="IQ47" s="60"/>
      <c r="IR47" s="60"/>
      <c r="IS47" s="60"/>
      <c r="IT47" s="60"/>
      <c r="IU47" s="60"/>
      <c r="IV47" s="60"/>
      <c r="IW47" s="60"/>
      <c r="IX47" s="60"/>
      <c r="IY47" s="60"/>
      <c r="IZ47" s="60"/>
      <c r="JA47" s="60"/>
      <c r="JB47" s="60"/>
      <c r="JC47" s="147"/>
    </row>
    <row r="48" spans="2:263" ht="14.25" customHeight="1" x14ac:dyDescent="0.2">
      <c r="B48" s="213"/>
      <c r="C48" s="212" t="s">
        <v>293</v>
      </c>
      <c r="D48" s="208"/>
      <c r="E48" s="208"/>
      <c r="F48" s="208"/>
      <c r="G48" s="35"/>
      <c r="H48" s="209"/>
      <c r="I48" s="209"/>
      <c r="J48" s="209"/>
      <c r="K48" s="209"/>
      <c r="L48" s="209"/>
      <c r="M48" s="209"/>
      <c r="N48" s="209"/>
      <c r="O48" s="209"/>
      <c r="P48" s="35"/>
      <c r="Q48" s="209"/>
      <c r="R48" s="209"/>
      <c r="S48" s="209"/>
      <c r="T48" s="209"/>
      <c r="U48" s="209"/>
      <c r="V48" s="209"/>
      <c r="W48" s="209"/>
      <c r="X48" s="209"/>
      <c r="Y48" s="35"/>
      <c r="Z48" s="209"/>
      <c r="AA48" s="209"/>
      <c r="AB48" s="209"/>
      <c r="AC48" s="209"/>
      <c r="AD48" s="209"/>
      <c r="AE48" s="209"/>
      <c r="AF48" s="209"/>
      <c r="AG48" s="209"/>
      <c r="AH48" s="35"/>
      <c r="AI48" s="209"/>
      <c r="AJ48" s="209"/>
      <c r="AK48" s="209"/>
      <c r="AL48" s="209"/>
      <c r="AM48" s="209"/>
      <c r="AN48" s="209"/>
      <c r="AO48" s="209"/>
      <c r="AP48" s="209"/>
      <c r="AQ48" s="35"/>
      <c r="AR48" s="209"/>
      <c r="AS48" s="209"/>
      <c r="AT48" s="209"/>
      <c r="AU48" s="209"/>
      <c r="AV48" s="209"/>
      <c r="AW48" s="209"/>
      <c r="AX48" s="209"/>
      <c r="AY48" s="209"/>
      <c r="AZ48" s="35"/>
      <c r="BA48" s="209"/>
      <c r="BB48" s="209"/>
      <c r="BC48" s="209"/>
      <c r="BD48" s="209"/>
      <c r="BE48" s="209"/>
      <c r="BF48" s="209"/>
      <c r="BG48" s="209"/>
      <c r="BH48" s="209"/>
      <c r="BI48" s="209"/>
      <c r="BJ48" s="209"/>
      <c r="BK48" s="111"/>
      <c r="BL48" s="111"/>
      <c r="BM48" s="111"/>
      <c r="BN48" s="111"/>
      <c r="BO48" s="638"/>
      <c r="BP48" s="638"/>
      <c r="BQ48" s="638"/>
      <c r="BR48" s="638"/>
      <c r="BS48" s="638"/>
      <c r="BT48" s="638"/>
      <c r="BU48" s="638"/>
      <c r="BV48" s="638"/>
      <c r="BW48" s="638"/>
      <c r="BX48" s="638"/>
      <c r="BY48" s="638"/>
      <c r="BZ48" s="638"/>
      <c r="CA48" s="638"/>
      <c r="CB48" s="638"/>
      <c r="CC48" s="638"/>
      <c r="CD48" s="638"/>
      <c r="CE48" s="638"/>
      <c r="CF48" s="638"/>
      <c r="CG48" s="638"/>
      <c r="CH48" s="638"/>
      <c r="CI48" s="638"/>
      <c r="CJ48" s="638"/>
      <c r="CK48" s="638"/>
      <c r="CL48" s="638"/>
      <c r="CM48" s="638"/>
      <c r="CN48" s="638"/>
      <c r="CO48" s="638"/>
      <c r="CP48" s="638"/>
      <c r="CQ48" s="638"/>
      <c r="CR48" s="638"/>
      <c r="CS48" s="638"/>
      <c r="CT48" s="638"/>
      <c r="CU48" s="638"/>
      <c r="CV48" s="638"/>
      <c r="CW48" s="638"/>
      <c r="CX48" s="638"/>
      <c r="CY48" s="638"/>
      <c r="CZ48" s="638"/>
      <c r="DA48" s="638"/>
      <c r="DB48" s="638"/>
      <c r="DC48" s="638"/>
      <c r="DD48" s="638"/>
      <c r="DE48" s="638"/>
      <c r="DF48" s="638"/>
      <c r="DG48" s="638"/>
      <c r="DH48" s="638"/>
      <c r="DI48" s="638"/>
      <c r="DJ48" s="638"/>
      <c r="DK48" s="638"/>
      <c r="DL48" s="638"/>
      <c r="DM48" s="638"/>
      <c r="DN48" s="638"/>
      <c r="DO48" s="638"/>
      <c r="DP48" s="638"/>
      <c r="DQ48" s="638"/>
      <c r="DR48" s="638"/>
      <c r="DS48" s="638"/>
      <c r="DT48" s="638"/>
      <c r="DU48" s="730"/>
      <c r="DV48" s="204"/>
      <c r="DX48" s="43"/>
      <c r="EO48" s="147"/>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c r="IL48" s="60"/>
      <c r="IM48" s="60"/>
      <c r="IN48" s="60"/>
      <c r="IO48" s="60"/>
      <c r="IP48" s="60"/>
      <c r="IQ48" s="60"/>
      <c r="IR48" s="60"/>
      <c r="IS48" s="60"/>
      <c r="IT48" s="60"/>
      <c r="IU48" s="60"/>
      <c r="IV48" s="60"/>
      <c r="IW48" s="60"/>
      <c r="IX48" s="60"/>
      <c r="IY48" s="60"/>
      <c r="IZ48" s="60"/>
      <c r="JA48" s="60"/>
      <c r="JB48" s="60"/>
      <c r="JC48" s="147"/>
    </row>
    <row r="49" spans="2:263" ht="14.25" customHeight="1" x14ac:dyDescent="0.2">
      <c r="B49" s="214"/>
      <c r="C49" s="212" t="s">
        <v>294</v>
      </c>
      <c r="D49" s="208"/>
      <c r="E49" s="208"/>
      <c r="F49" s="208"/>
      <c r="G49" s="35"/>
      <c r="H49" s="209"/>
      <c r="I49" s="209"/>
      <c r="J49" s="209"/>
      <c r="K49" s="209"/>
      <c r="L49" s="209"/>
      <c r="M49" s="209"/>
      <c r="N49" s="209"/>
      <c r="O49" s="209"/>
      <c r="P49" s="35"/>
      <c r="Q49" s="209"/>
      <c r="R49" s="209"/>
      <c r="S49" s="209"/>
      <c r="T49" s="209"/>
      <c r="U49" s="209"/>
      <c r="V49" s="209"/>
      <c r="W49" s="209"/>
      <c r="X49" s="209"/>
      <c r="Y49" s="35"/>
      <c r="Z49" s="209"/>
      <c r="AA49" s="209"/>
      <c r="AB49" s="209"/>
      <c r="AC49" s="209"/>
      <c r="AD49" s="209"/>
      <c r="AE49" s="209"/>
      <c r="AF49" s="209"/>
      <c r="AG49" s="209"/>
      <c r="AH49" s="35"/>
      <c r="AI49" s="209"/>
      <c r="AJ49" s="209"/>
      <c r="AK49" s="209"/>
      <c r="AL49" s="209"/>
      <c r="AM49" s="209"/>
      <c r="AN49" s="209"/>
      <c r="AO49" s="209"/>
      <c r="AP49" s="209"/>
      <c r="AQ49" s="35"/>
      <c r="AR49" s="209"/>
      <c r="AS49" s="209"/>
      <c r="AT49" s="209"/>
      <c r="AU49" s="209"/>
      <c r="AV49" s="209"/>
      <c r="AW49" s="209"/>
      <c r="AX49" s="209"/>
      <c r="AY49" s="209"/>
      <c r="AZ49" s="35"/>
      <c r="BA49" s="209"/>
      <c r="BB49" s="209"/>
      <c r="BC49" s="209"/>
      <c r="BD49" s="209"/>
      <c r="BE49" s="209"/>
      <c r="BF49" s="209"/>
      <c r="BG49" s="209"/>
      <c r="BH49" s="209"/>
      <c r="BI49" s="209"/>
      <c r="BJ49" s="209"/>
      <c r="BK49" s="111"/>
      <c r="BL49" s="111"/>
      <c r="BM49" s="111"/>
      <c r="BN49" s="111"/>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730"/>
      <c r="DV49" s="204"/>
      <c r="DX49" s="43"/>
      <c r="EO49" s="147"/>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c r="HR49" s="60"/>
      <c r="HS49" s="60"/>
      <c r="HT49" s="60"/>
      <c r="HU49" s="60"/>
      <c r="HV49" s="60"/>
      <c r="HW49" s="60"/>
      <c r="HX49" s="60"/>
      <c r="HY49" s="60"/>
      <c r="HZ49" s="60"/>
      <c r="IA49" s="60"/>
      <c r="IB49" s="60"/>
      <c r="IC49" s="60"/>
      <c r="ID49" s="60"/>
      <c r="IE49" s="60"/>
      <c r="IF49" s="60"/>
      <c r="IG49" s="60"/>
      <c r="IH49" s="60"/>
      <c r="II49" s="60"/>
      <c r="IJ49" s="60"/>
      <c r="IK49" s="60"/>
      <c r="IL49" s="60"/>
      <c r="IM49" s="60"/>
      <c r="IN49" s="60"/>
      <c r="IO49" s="60"/>
      <c r="IP49" s="60"/>
      <c r="IQ49" s="60"/>
      <c r="IR49" s="60"/>
      <c r="IS49" s="60"/>
      <c r="IT49" s="60"/>
      <c r="IU49" s="60"/>
      <c r="IV49" s="60"/>
      <c r="IW49" s="60"/>
      <c r="IX49" s="60"/>
      <c r="IY49" s="60"/>
      <c r="IZ49" s="60"/>
      <c r="JA49" s="60"/>
      <c r="JB49" s="60"/>
      <c r="JC49" s="147"/>
    </row>
    <row r="50" spans="2:263" ht="14.25" customHeight="1" x14ac:dyDescent="0.2">
      <c r="B50" s="215"/>
      <c r="C50" s="212" t="s">
        <v>295</v>
      </c>
      <c r="D50" s="208"/>
      <c r="E50" s="208"/>
      <c r="F50" s="208"/>
      <c r="G50" s="35"/>
      <c r="H50" s="209"/>
      <c r="I50" s="209"/>
      <c r="J50" s="209"/>
      <c r="K50" s="209"/>
      <c r="L50" s="209"/>
      <c r="M50" s="209"/>
      <c r="N50" s="209"/>
      <c r="O50" s="209"/>
      <c r="P50" s="35"/>
      <c r="Q50" s="209"/>
      <c r="R50" s="209"/>
      <c r="S50" s="209"/>
      <c r="T50" s="209"/>
      <c r="U50" s="209"/>
      <c r="V50" s="209"/>
      <c r="W50" s="209"/>
      <c r="X50" s="209"/>
      <c r="Y50" s="35"/>
      <c r="Z50" s="209"/>
      <c r="AA50" s="209"/>
      <c r="AB50" s="209"/>
      <c r="AC50" s="209"/>
      <c r="AD50" s="209"/>
      <c r="AE50" s="209"/>
      <c r="AF50" s="209"/>
      <c r="AG50" s="209"/>
      <c r="AH50" s="35"/>
      <c r="AI50" s="209"/>
      <c r="AJ50" s="209"/>
      <c r="AK50" s="209"/>
      <c r="AL50" s="209"/>
      <c r="AM50" s="209"/>
      <c r="AN50" s="209"/>
      <c r="AO50" s="209"/>
      <c r="AP50" s="209"/>
      <c r="AQ50" s="35"/>
      <c r="AR50" s="209"/>
      <c r="AS50" s="209"/>
      <c r="AT50" s="209"/>
      <c r="AU50" s="209"/>
      <c r="AV50" s="209"/>
      <c r="AW50" s="209"/>
      <c r="AX50" s="209"/>
      <c r="AY50" s="209"/>
      <c r="AZ50" s="35"/>
      <c r="BA50" s="209"/>
      <c r="BB50" s="209"/>
      <c r="BC50" s="209"/>
      <c r="BD50" s="209"/>
      <c r="BE50" s="209"/>
      <c r="BF50" s="209"/>
      <c r="BG50" s="209"/>
      <c r="BH50" s="209"/>
      <c r="BI50" s="209"/>
      <c r="BJ50" s="209"/>
      <c r="BK50" s="111"/>
      <c r="BL50" s="111"/>
      <c r="BM50" s="111"/>
      <c r="BN50" s="111"/>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730"/>
      <c r="DV50" s="204"/>
      <c r="DX50" s="43"/>
      <c r="EO50" s="499"/>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c r="HF50" s="60"/>
      <c r="HG50" s="60"/>
      <c r="HH50" s="60"/>
      <c r="HI50" s="60"/>
      <c r="HJ50" s="60"/>
      <c r="HK50" s="60"/>
      <c r="HL50" s="60"/>
      <c r="HM50" s="60"/>
      <c r="HN50" s="60"/>
      <c r="HO50" s="60"/>
      <c r="HP50" s="60"/>
      <c r="HQ50" s="60"/>
      <c r="HR50" s="60"/>
      <c r="HS50" s="60"/>
      <c r="HT50" s="60"/>
      <c r="HU50" s="60"/>
      <c r="HV50" s="60"/>
      <c r="HW50" s="60"/>
      <c r="HX50" s="60"/>
      <c r="HY50" s="60"/>
      <c r="HZ50" s="60"/>
      <c r="IA50" s="60"/>
      <c r="IB50" s="60"/>
      <c r="IC50" s="60"/>
      <c r="ID50" s="60"/>
      <c r="IE50" s="60"/>
      <c r="IF50" s="60"/>
      <c r="IG50" s="60"/>
      <c r="IH50" s="60"/>
      <c r="II50" s="60"/>
      <c r="IJ50" s="60"/>
      <c r="IK50" s="60"/>
      <c r="IL50" s="60"/>
      <c r="IM50" s="60"/>
      <c r="IN50" s="60"/>
      <c r="IO50" s="60"/>
      <c r="IP50" s="60"/>
      <c r="IQ50" s="60"/>
      <c r="IR50" s="60"/>
      <c r="IS50" s="60"/>
      <c r="IT50" s="60"/>
      <c r="IU50" s="60"/>
      <c r="IV50" s="60"/>
      <c r="IW50" s="60"/>
      <c r="IX50" s="60"/>
      <c r="IY50" s="60"/>
      <c r="IZ50" s="60"/>
      <c r="JA50" s="60"/>
      <c r="JB50" s="60"/>
      <c r="JC50" s="499"/>
    </row>
    <row r="51" spans="2:263" ht="14.25" customHeight="1" thickBot="1" x14ac:dyDescent="0.3">
      <c r="B51" s="780"/>
      <c r="C51" s="212"/>
      <c r="D51" s="208"/>
      <c r="E51" s="208"/>
      <c r="F51" s="208"/>
      <c r="G51" s="35"/>
      <c r="H51" s="209"/>
      <c r="I51" s="209"/>
      <c r="J51" s="209"/>
      <c r="K51" s="209"/>
      <c r="L51" s="209"/>
      <c r="M51" s="209"/>
      <c r="N51" s="209"/>
      <c r="O51" s="209"/>
      <c r="P51" s="35"/>
      <c r="Q51" s="209"/>
      <c r="R51" s="209"/>
      <c r="S51" s="209"/>
      <c r="T51" s="209"/>
      <c r="U51" s="209"/>
      <c r="V51" s="209"/>
      <c r="W51" s="209"/>
      <c r="X51" s="35"/>
      <c r="Y51" s="209"/>
      <c r="Z51" s="209"/>
      <c r="AA51" s="209"/>
      <c r="AB51" s="209"/>
      <c r="AC51" s="209"/>
      <c r="AD51" s="209"/>
      <c r="AE51" s="209"/>
      <c r="AF51" s="209"/>
      <c r="AG51" s="35"/>
      <c r="AH51" s="209"/>
      <c r="AI51" s="209"/>
      <c r="AJ51" s="209"/>
      <c r="AK51" s="209"/>
      <c r="AL51" s="209"/>
      <c r="AM51" s="209"/>
      <c r="AN51" s="209"/>
      <c r="AO51" s="209"/>
      <c r="AP51" s="35"/>
      <c r="AQ51" s="209"/>
      <c r="AR51" s="209"/>
      <c r="AS51" s="209"/>
      <c r="AT51" s="209"/>
      <c r="AU51" s="209"/>
      <c r="AV51" s="209"/>
      <c r="AW51" s="209"/>
      <c r="AX51" s="209"/>
      <c r="AY51" s="35"/>
      <c r="AZ51" s="209"/>
      <c r="BA51" s="209"/>
      <c r="BB51" s="209"/>
      <c r="BC51" s="209"/>
      <c r="BD51" s="209"/>
      <c r="BE51" s="209"/>
      <c r="BF51" s="209"/>
      <c r="BG51" s="209"/>
      <c r="BH51" s="35"/>
      <c r="BI51" s="209"/>
      <c r="BJ51" s="209"/>
      <c r="BK51" s="209"/>
      <c r="BL51" s="209"/>
      <c r="BM51" s="209"/>
      <c r="BN51" s="209"/>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730"/>
      <c r="DV51" s="204"/>
      <c r="DX51" s="43"/>
      <c r="EO51" s="499"/>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c r="GS51" s="60"/>
      <c r="GT51" s="60"/>
      <c r="GU51" s="60"/>
      <c r="GV51" s="60"/>
      <c r="GW51" s="60"/>
      <c r="GX51" s="60"/>
      <c r="GY51" s="60"/>
      <c r="GZ51" s="60"/>
      <c r="HA51" s="60"/>
      <c r="HB51" s="60"/>
      <c r="HC51" s="60"/>
      <c r="HD51" s="60"/>
      <c r="HE51" s="60"/>
      <c r="HF51" s="60"/>
      <c r="HG51" s="60"/>
      <c r="HH51" s="60"/>
      <c r="HI51" s="60"/>
      <c r="HJ51" s="60"/>
      <c r="HK51" s="60"/>
      <c r="HL51" s="60"/>
      <c r="HM51" s="60"/>
      <c r="HN51" s="60"/>
      <c r="HO51" s="60"/>
      <c r="HP51" s="60"/>
      <c r="HQ51" s="60"/>
      <c r="HR51" s="60"/>
      <c r="HS51" s="60"/>
      <c r="HT51" s="60"/>
      <c r="HU51" s="60"/>
      <c r="HV51" s="60"/>
      <c r="HW51" s="60"/>
      <c r="HX51" s="60"/>
      <c r="HY51" s="60"/>
      <c r="HZ51" s="60"/>
      <c r="IA51" s="60"/>
      <c r="IB51" s="60"/>
      <c r="IC51" s="60"/>
      <c r="ID51" s="60"/>
      <c r="IE51" s="60"/>
      <c r="IF51" s="60"/>
      <c r="IG51" s="60"/>
      <c r="IH51" s="60"/>
      <c r="II51" s="60"/>
      <c r="IJ51" s="60"/>
      <c r="IK51" s="60"/>
      <c r="IL51" s="60"/>
      <c r="IM51" s="60"/>
      <c r="IN51" s="60"/>
      <c r="IO51" s="60"/>
      <c r="IP51" s="60"/>
      <c r="IQ51" s="60"/>
      <c r="IR51" s="60"/>
      <c r="IS51" s="60"/>
      <c r="IT51" s="60"/>
      <c r="IU51" s="60"/>
      <c r="IV51" s="60"/>
      <c r="IW51" s="60"/>
      <c r="IX51" s="60"/>
      <c r="IY51" s="60"/>
      <c r="IZ51" s="60"/>
      <c r="JA51" s="60"/>
      <c r="JB51" s="60"/>
      <c r="JC51" s="499"/>
    </row>
    <row r="52" spans="2:263" ht="16.5" thickBot="1" x14ac:dyDescent="0.3">
      <c r="B52" s="968" t="s">
        <v>2019</v>
      </c>
      <c r="C52" s="969"/>
      <c r="D52" s="969"/>
      <c r="E52" s="969"/>
      <c r="F52" s="969"/>
      <c r="G52" s="969"/>
      <c r="H52" s="969"/>
      <c r="I52" s="969"/>
      <c r="J52" s="969"/>
      <c r="K52" s="969"/>
      <c r="L52" s="969"/>
      <c r="M52" s="970"/>
      <c r="N52" s="209"/>
      <c r="O52" s="209"/>
      <c r="P52" s="35"/>
      <c r="Q52" s="209"/>
      <c r="R52" s="209"/>
      <c r="S52" s="209"/>
      <c r="T52" s="209"/>
      <c r="U52" s="209"/>
      <c r="V52" s="209"/>
      <c r="W52" s="209"/>
      <c r="X52" s="35"/>
      <c r="Y52" s="209"/>
      <c r="Z52" s="209"/>
      <c r="AA52" s="209"/>
      <c r="AB52" s="209"/>
      <c r="AC52" s="209"/>
      <c r="AD52" s="209"/>
      <c r="AE52" s="209"/>
      <c r="AF52" s="209"/>
      <c r="AG52" s="35"/>
      <c r="AH52" s="209"/>
      <c r="AI52" s="209"/>
      <c r="AJ52" s="209"/>
      <c r="AK52" s="209"/>
      <c r="AL52" s="209"/>
      <c r="AM52" s="209"/>
      <c r="AN52" s="209"/>
      <c r="AO52" s="209"/>
      <c r="AP52" s="35"/>
      <c r="AQ52" s="209"/>
      <c r="AR52" s="209"/>
      <c r="AS52" s="209"/>
      <c r="AT52" s="209"/>
      <c r="AU52" s="209"/>
      <c r="AV52" s="209"/>
      <c r="AW52" s="209"/>
      <c r="AX52" s="209"/>
      <c r="AY52" s="35"/>
      <c r="AZ52" s="209"/>
      <c r="BA52" s="209"/>
      <c r="BB52" s="209"/>
      <c r="BC52" s="209"/>
      <c r="BD52" s="209"/>
      <c r="BE52" s="209"/>
      <c r="BF52" s="209"/>
      <c r="BG52" s="209"/>
      <c r="BH52" s="35"/>
      <c r="BI52" s="209"/>
      <c r="BJ52" s="209"/>
      <c r="BK52" s="209"/>
      <c r="BL52" s="209"/>
      <c r="BM52" s="209"/>
      <c r="BN52" s="209"/>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730"/>
      <c r="DV52" s="204"/>
      <c r="DX52" s="43"/>
      <c r="EO52" s="499"/>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c r="HV52" s="60"/>
      <c r="HW52" s="60"/>
      <c r="HX52" s="60"/>
      <c r="HY52" s="60"/>
      <c r="HZ52" s="60"/>
      <c r="IA52" s="60"/>
      <c r="IB52" s="60"/>
      <c r="IC52" s="60"/>
      <c r="ID52" s="60"/>
      <c r="IE52" s="60"/>
      <c r="IF52" s="60"/>
      <c r="IG52" s="60"/>
      <c r="IH52" s="60"/>
      <c r="II52" s="60"/>
      <c r="IJ52" s="60"/>
      <c r="IK52" s="60"/>
      <c r="IL52" s="60"/>
      <c r="IM52" s="60"/>
      <c r="IN52" s="60"/>
      <c r="IO52" s="60"/>
      <c r="IP52" s="60"/>
      <c r="IQ52" s="60"/>
      <c r="IR52" s="60"/>
      <c r="IS52" s="60"/>
      <c r="IT52" s="60"/>
      <c r="IU52" s="60"/>
      <c r="IV52" s="60"/>
      <c r="IW52" s="60"/>
      <c r="IX52" s="60"/>
      <c r="IY52" s="60"/>
      <c r="IZ52" s="60"/>
      <c r="JA52" s="60"/>
      <c r="JB52" s="60"/>
      <c r="JC52" s="499"/>
    </row>
    <row r="53" spans="2:263" ht="16.5" thickBot="1" x14ac:dyDescent="0.3">
      <c r="B53" s="781"/>
      <c r="C53" s="218"/>
      <c r="D53" s="219"/>
      <c r="E53" s="220"/>
      <c r="F53" s="220"/>
      <c r="G53" s="220"/>
      <c r="H53" s="220"/>
      <c r="I53" s="220"/>
      <c r="J53" s="220"/>
      <c r="K53" s="220"/>
      <c r="L53" s="220"/>
      <c r="M53" s="220"/>
      <c r="N53" s="209"/>
      <c r="O53" s="209"/>
      <c r="P53" s="35"/>
      <c r="Q53" s="209"/>
      <c r="R53" s="209"/>
      <c r="S53" s="209"/>
      <c r="T53" s="209"/>
      <c r="U53" s="209"/>
      <c r="V53" s="209"/>
      <c r="W53" s="209"/>
      <c r="X53" s="35"/>
      <c r="Y53" s="209"/>
      <c r="Z53" s="209"/>
      <c r="AA53" s="209"/>
      <c r="AB53" s="209"/>
      <c r="AC53" s="209"/>
      <c r="AD53" s="209"/>
      <c r="AE53" s="209"/>
      <c r="AF53" s="209"/>
      <c r="AG53" s="35"/>
      <c r="AH53" s="209"/>
      <c r="AI53" s="209"/>
      <c r="AJ53" s="209"/>
      <c r="AK53" s="209"/>
      <c r="AL53" s="209"/>
      <c r="AM53" s="209"/>
      <c r="AN53" s="209"/>
      <c r="AO53" s="209"/>
      <c r="AP53" s="35"/>
      <c r="AQ53" s="209"/>
      <c r="AR53" s="209"/>
      <c r="AS53" s="209"/>
      <c r="AT53" s="209"/>
      <c r="AU53" s="209"/>
      <c r="AV53" s="209"/>
      <c r="AW53" s="209"/>
      <c r="AX53" s="209"/>
      <c r="AY53" s="35"/>
      <c r="AZ53" s="209"/>
      <c r="BA53" s="209"/>
      <c r="BB53" s="209"/>
      <c r="BC53" s="209"/>
      <c r="BD53" s="209"/>
      <c r="BE53" s="209"/>
      <c r="BF53" s="209"/>
      <c r="BG53" s="209"/>
      <c r="BH53" s="35"/>
      <c r="BI53" s="209"/>
      <c r="BJ53" s="209"/>
      <c r="BK53" s="209"/>
      <c r="BL53" s="209"/>
      <c r="BM53" s="209"/>
      <c r="BN53" s="209"/>
      <c r="BO53" s="638"/>
      <c r="BP53" s="638"/>
      <c r="BQ53" s="638"/>
      <c r="BR53" s="638"/>
      <c r="BS53" s="638"/>
      <c r="BT53" s="638"/>
      <c r="BU53" s="638"/>
      <c r="BV53" s="638"/>
      <c r="BW53" s="638"/>
      <c r="BX53" s="638"/>
      <c r="BY53" s="638"/>
      <c r="BZ53" s="638"/>
      <c r="CA53" s="638"/>
      <c r="CB53" s="638"/>
      <c r="CC53" s="638"/>
      <c r="CD53" s="638"/>
      <c r="CE53" s="638"/>
      <c r="CF53" s="638"/>
      <c r="CG53" s="638"/>
      <c r="CH53" s="638"/>
      <c r="CI53" s="638"/>
      <c r="CJ53" s="638"/>
      <c r="CK53" s="638"/>
      <c r="CL53" s="638"/>
      <c r="CM53" s="638"/>
      <c r="CN53" s="638"/>
      <c r="CO53" s="638"/>
      <c r="CP53" s="638"/>
      <c r="CQ53" s="638"/>
      <c r="CR53" s="638"/>
      <c r="CS53" s="638"/>
      <c r="CT53" s="638"/>
      <c r="CU53" s="638"/>
      <c r="CV53" s="638"/>
      <c r="CW53" s="638"/>
      <c r="CX53" s="638"/>
      <c r="CY53" s="638"/>
      <c r="CZ53" s="638"/>
      <c r="DA53" s="638"/>
      <c r="DB53" s="638"/>
      <c r="DC53" s="638"/>
      <c r="DD53" s="638"/>
      <c r="DE53" s="638"/>
      <c r="DF53" s="638"/>
      <c r="DG53" s="638"/>
      <c r="DH53" s="638"/>
      <c r="DI53" s="638"/>
      <c r="DJ53" s="638"/>
      <c r="DK53" s="638"/>
      <c r="DL53" s="638"/>
      <c r="DM53" s="638"/>
      <c r="DN53" s="638"/>
      <c r="DO53" s="638"/>
      <c r="DP53" s="638"/>
      <c r="DQ53" s="638"/>
      <c r="DR53" s="638"/>
      <c r="DS53" s="638"/>
      <c r="DT53" s="638"/>
      <c r="DU53" s="730"/>
      <c r="DV53" s="204"/>
      <c r="DX53" s="43"/>
      <c r="EO53" s="499"/>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c r="HV53" s="60"/>
      <c r="HW53" s="60"/>
      <c r="HX53" s="60"/>
      <c r="HY53" s="60"/>
      <c r="HZ53" s="60"/>
      <c r="IA53" s="60"/>
      <c r="IB53" s="60"/>
      <c r="IC53" s="60"/>
      <c r="ID53" s="60"/>
      <c r="IE53" s="60"/>
      <c r="IF53" s="60"/>
      <c r="IG53" s="60"/>
      <c r="IH53" s="60"/>
      <c r="II53" s="60"/>
      <c r="IJ53" s="60"/>
      <c r="IK53" s="60"/>
      <c r="IL53" s="60"/>
      <c r="IM53" s="60"/>
      <c r="IN53" s="60"/>
      <c r="IO53" s="60"/>
      <c r="IP53" s="60"/>
      <c r="IQ53" s="60"/>
      <c r="IR53" s="60"/>
      <c r="IS53" s="60"/>
      <c r="IT53" s="60"/>
      <c r="IU53" s="60"/>
      <c r="IV53" s="60"/>
      <c r="IW53" s="60"/>
      <c r="IX53" s="60"/>
      <c r="IY53" s="60"/>
      <c r="IZ53" s="60"/>
      <c r="JA53" s="60"/>
      <c r="JB53" s="60"/>
      <c r="JC53" s="499"/>
    </row>
    <row r="54" spans="2:263" ht="30" customHeight="1" thickBot="1" x14ac:dyDescent="0.3">
      <c r="B54" s="971" t="s">
        <v>2020</v>
      </c>
      <c r="C54" s="972"/>
      <c r="D54" s="972"/>
      <c r="E54" s="972"/>
      <c r="F54" s="972"/>
      <c r="G54" s="972"/>
      <c r="H54" s="972"/>
      <c r="I54" s="972"/>
      <c r="J54" s="972"/>
      <c r="K54" s="972"/>
      <c r="L54" s="972"/>
      <c r="M54" s="973"/>
      <c r="N54" s="209"/>
      <c r="O54" s="209"/>
      <c r="P54" s="35"/>
      <c r="Q54" s="209"/>
      <c r="R54" s="209"/>
      <c r="S54" s="209"/>
      <c r="T54" s="209"/>
      <c r="U54" s="209"/>
      <c r="V54" s="209"/>
      <c r="W54" s="209"/>
      <c r="X54" s="35"/>
      <c r="Y54" s="209"/>
      <c r="Z54" s="209"/>
      <c r="AA54" s="209"/>
      <c r="AB54" s="209"/>
      <c r="AC54" s="209"/>
      <c r="AD54" s="209"/>
      <c r="AE54" s="209"/>
      <c r="AF54" s="209"/>
      <c r="AG54" s="35"/>
      <c r="AH54" s="209"/>
      <c r="AI54" s="209"/>
      <c r="AJ54" s="209"/>
      <c r="AK54" s="209"/>
      <c r="AL54" s="209"/>
      <c r="AM54" s="209"/>
      <c r="AN54" s="209"/>
      <c r="AO54" s="209"/>
      <c r="AP54" s="35"/>
      <c r="AQ54" s="209"/>
      <c r="AR54" s="209"/>
      <c r="AS54" s="209"/>
      <c r="AT54" s="209"/>
      <c r="AU54" s="209"/>
      <c r="AV54" s="209"/>
      <c r="AW54" s="209"/>
      <c r="AX54" s="209"/>
      <c r="AY54" s="35"/>
      <c r="AZ54" s="209"/>
      <c r="BA54" s="209"/>
      <c r="BB54" s="209"/>
      <c r="BC54" s="209"/>
      <c r="BD54" s="209"/>
      <c r="BE54" s="209"/>
      <c r="BF54" s="209"/>
      <c r="BG54" s="209"/>
      <c r="BH54" s="35"/>
      <c r="BI54" s="209"/>
      <c r="BJ54" s="209"/>
      <c r="BK54" s="209"/>
      <c r="BL54" s="209"/>
      <c r="BM54" s="209"/>
      <c r="BN54" s="209"/>
      <c r="BO54" s="638"/>
      <c r="BP54" s="638"/>
      <c r="BQ54" s="638"/>
      <c r="BR54" s="638"/>
      <c r="BS54" s="638"/>
      <c r="BT54" s="638"/>
      <c r="BU54" s="638"/>
      <c r="BV54" s="638"/>
      <c r="BW54" s="638"/>
      <c r="BX54" s="638"/>
      <c r="BY54" s="638"/>
      <c r="BZ54" s="638"/>
      <c r="CA54" s="638"/>
      <c r="CB54" s="638"/>
      <c r="CC54" s="638"/>
      <c r="CD54" s="638"/>
      <c r="CE54" s="638"/>
      <c r="CF54" s="638"/>
      <c r="CG54" s="638"/>
      <c r="CH54" s="638"/>
      <c r="CI54" s="638"/>
      <c r="CJ54" s="638"/>
      <c r="CK54" s="638"/>
      <c r="CL54" s="638"/>
      <c r="CM54" s="638"/>
      <c r="CN54" s="638"/>
      <c r="CO54" s="638"/>
      <c r="CP54" s="638"/>
      <c r="CQ54" s="638"/>
      <c r="CR54" s="638"/>
      <c r="CS54" s="638"/>
      <c r="CT54" s="638"/>
      <c r="CU54" s="638"/>
      <c r="DE54" s="638"/>
      <c r="DF54" s="638"/>
      <c r="DG54" s="638"/>
      <c r="DH54" s="638"/>
      <c r="DI54" s="638"/>
      <c r="DJ54" s="638"/>
      <c r="DK54" s="638"/>
      <c r="DL54" s="638"/>
      <c r="DM54" s="638"/>
      <c r="DN54" s="638"/>
      <c r="DO54" s="638"/>
      <c r="DP54" s="638"/>
      <c r="DQ54" s="638"/>
      <c r="DR54" s="638"/>
      <c r="DS54" s="638"/>
      <c r="DT54" s="638"/>
      <c r="DU54" s="730"/>
      <c r="DV54" s="204"/>
      <c r="DX54" s="43"/>
      <c r="EO54" s="499"/>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c r="HV54" s="60"/>
      <c r="HW54" s="60"/>
      <c r="HX54" s="60"/>
      <c r="HY54" s="60"/>
      <c r="HZ54" s="60"/>
      <c r="IA54" s="60"/>
      <c r="IB54" s="60"/>
      <c r="IC54" s="60"/>
      <c r="ID54" s="60"/>
      <c r="IE54" s="60"/>
      <c r="IF54" s="60"/>
      <c r="IG54" s="60"/>
      <c r="IH54" s="60"/>
      <c r="II54" s="60"/>
      <c r="IJ54" s="60"/>
      <c r="IK54" s="60"/>
      <c r="IL54" s="60"/>
      <c r="IM54" s="60"/>
      <c r="IN54" s="60"/>
      <c r="IO54" s="60"/>
      <c r="IP54" s="60"/>
      <c r="IQ54" s="60"/>
      <c r="IR54" s="60"/>
      <c r="IS54" s="60"/>
      <c r="IT54" s="60"/>
      <c r="IU54" s="60"/>
      <c r="IV54" s="60"/>
      <c r="IW54" s="60"/>
      <c r="IX54" s="60"/>
      <c r="IY54" s="60"/>
      <c r="IZ54" s="60"/>
      <c r="JA54" s="60"/>
      <c r="JB54" s="60"/>
      <c r="JC54" s="499"/>
    </row>
    <row r="55" spans="2:263" ht="16.5" thickBot="1" x14ac:dyDescent="0.3">
      <c r="B55" s="217"/>
      <c r="C55" s="218"/>
      <c r="D55" s="219"/>
      <c r="E55" s="220"/>
      <c r="F55" s="220"/>
      <c r="G55" s="220"/>
      <c r="H55" s="220"/>
      <c r="I55" s="220"/>
      <c r="J55" s="220"/>
      <c r="K55" s="220"/>
      <c r="L55" s="220"/>
      <c r="M55" s="220"/>
      <c r="N55" s="209"/>
      <c r="O55" s="209"/>
      <c r="P55" s="35"/>
      <c r="Q55" s="209"/>
      <c r="R55" s="209"/>
      <c r="S55" s="209"/>
      <c r="T55" s="209"/>
      <c r="U55" s="209"/>
      <c r="V55" s="209"/>
      <c r="W55" s="209"/>
      <c r="X55" s="35"/>
      <c r="Y55" s="209"/>
      <c r="Z55" s="209"/>
      <c r="AA55" s="209"/>
      <c r="AB55" s="209"/>
      <c r="AC55" s="209"/>
      <c r="AD55" s="209"/>
      <c r="AE55" s="209"/>
      <c r="AF55" s="209"/>
      <c r="AG55" s="35"/>
      <c r="AH55" s="209"/>
      <c r="AI55" s="209"/>
      <c r="AJ55" s="209"/>
      <c r="AK55" s="209"/>
      <c r="AL55" s="209"/>
      <c r="AM55" s="209"/>
      <c r="AN55" s="209"/>
      <c r="AO55" s="209"/>
      <c r="AP55" s="35"/>
      <c r="AQ55" s="209"/>
      <c r="AR55" s="209"/>
      <c r="AS55" s="209"/>
      <c r="AT55" s="209"/>
      <c r="AU55" s="209"/>
      <c r="AV55" s="209"/>
      <c r="AW55" s="209"/>
      <c r="AX55" s="209"/>
      <c r="AY55" s="35"/>
      <c r="AZ55" s="209"/>
      <c r="BA55" s="209"/>
      <c r="BB55" s="209"/>
      <c r="BC55" s="209"/>
      <c r="BD55" s="209"/>
      <c r="BE55" s="209"/>
      <c r="BF55" s="209"/>
      <c r="BG55" s="209"/>
      <c r="BH55" s="35"/>
      <c r="BI55" s="209"/>
      <c r="BJ55" s="209"/>
      <c r="BK55" s="209"/>
      <c r="BL55" s="209"/>
      <c r="BM55" s="209"/>
      <c r="BN55" s="209"/>
      <c r="BO55" s="638"/>
      <c r="BP55" s="638"/>
      <c r="BQ55" s="638"/>
      <c r="BR55" s="638"/>
      <c r="BS55" s="638"/>
      <c r="BT55" s="638"/>
      <c r="BU55" s="638"/>
      <c r="BV55" s="638"/>
      <c r="BW55" s="638"/>
      <c r="BX55" s="638"/>
      <c r="BY55" s="638"/>
      <c r="BZ55" s="638"/>
      <c r="CA55" s="638"/>
      <c r="CB55" s="638"/>
      <c r="CC55" s="638"/>
      <c r="CD55" s="638"/>
      <c r="CE55" s="638"/>
      <c r="CF55" s="638"/>
      <c r="CG55" s="638"/>
      <c r="CH55" s="638"/>
      <c r="CI55" s="638"/>
      <c r="CJ55" s="638"/>
      <c r="CK55" s="638"/>
      <c r="CL55" s="638"/>
      <c r="CM55" s="638"/>
      <c r="CN55" s="638"/>
      <c r="CO55" s="638"/>
      <c r="CP55" s="638"/>
      <c r="CQ55" s="638"/>
      <c r="CR55" s="638"/>
      <c r="CS55" s="638"/>
      <c r="CT55" s="638"/>
      <c r="CU55" s="638"/>
      <c r="CV55" s="638"/>
      <c r="CW55" s="638"/>
      <c r="CX55" s="638"/>
      <c r="CY55" s="638"/>
      <c r="CZ55" s="638"/>
      <c r="DA55" s="638"/>
      <c r="DB55" s="638"/>
      <c r="DC55" s="638"/>
      <c r="DD55" s="638"/>
      <c r="DE55" s="638"/>
      <c r="DF55" s="638"/>
      <c r="DG55" s="638"/>
      <c r="DH55" s="638"/>
      <c r="DI55" s="638"/>
      <c r="DJ55" s="638"/>
      <c r="DK55" s="638"/>
      <c r="DL55" s="638"/>
      <c r="DM55" s="638"/>
      <c r="DN55" s="638"/>
      <c r="DO55" s="638"/>
      <c r="DP55" s="638"/>
      <c r="DQ55" s="638"/>
      <c r="DR55" s="638"/>
      <c r="DS55" s="638"/>
      <c r="DT55" s="638"/>
      <c r="DU55" s="730"/>
      <c r="DV55" s="204"/>
      <c r="DX55" s="43"/>
      <c r="EO55" s="499"/>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0"/>
      <c r="II55" s="60"/>
      <c r="IJ55" s="60"/>
      <c r="IK55" s="60"/>
      <c r="IL55" s="60"/>
      <c r="IM55" s="60"/>
      <c r="IN55" s="60"/>
      <c r="IO55" s="60"/>
      <c r="IP55" s="60"/>
      <c r="IQ55" s="60"/>
      <c r="IR55" s="60"/>
      <c r="IS55" s="60"/>
      <c r="IT55" s="60"/>
      <c r="IU55" s="60"/>
      <c r="IV55" s="60"/>
      <c r="IW55" s="60"/>
      <c r="IX55" s="60"/>
      <c r="IY55" s="60"/>
      <c r="IZ55" s="60"/>
      <c r="JA55" s="60"/>
      <c r="JB55" s="60"/>
      <c r="JC55" s="499"/>
    </row>
    <row r="56" spans="2:263" ht="15.75" x14ac:dyDescent="0.25">
      <c r="B56" s="221" t="s">
        <v>298</v>
      </c>
      <c r="C56" s="1031" t="s">
        <v>299</v>
      </c>
      <c r="D56" s="1032"/>
      <c r="E56" s="1032"/>
      <c r="F56" s="1032"/>
      <c r="G56" s="1032"/>
      <c r="H56" s="1032"/>
      <c r="I56" s="1032"/>
      <c r="J56" s="1032"/>
      <c r="K56" s="1032"/>
      <c r="L56" s="1032"/>
      <c r="M56" s="1033"/>
      <c r="N56" s="209"/>
      <c r="O56" s="209"/>
      <c r="P56" s="35"/>
      <c r="Q56" s="209"/>
      <c r="R56" s="209"/>
      <c r="S56" s="209"/>
      <c r="T56" s="209"/>
      <c r="U56" s="209"/>
      <c r="V56" s="209"/>
      <c r="W56" s="209"/>
      <c r="X56" s="35"/>
      <c r="Y56" s="209"/>
      <c r="Z56" s="209"/>
      <c r="AA56" s="209"/>
      <c r="AB56" s="209"/>
      <c r="AC56" s="209"/>
      <c r="AD56" s="209"/>
      <c r="AE56" s="209"/>
      <c r="AF56" s="209"/>
      <c r="AG56" s="35"/>
      <c r="AH56" s="209"/>
      <c r="AI56" s="209"/>
      <c r="AJ56" s="209"/>
      <c r="AK56" s="209"/>
      <c r="AL56" s="209"/>
      <c r="AM56" s="209"/>
      <c r="AN56" s="209"/>
      <c r="AO56" s="209"/>
      <c r="AP56" s="35"/>
      <c r="AQ56" s="209"/>
      <c r="AR56" s="209"/>
      <c r="AS56" s="209"/>
      <c r="AT56" s="209"/>
      <c r="AU56" s="209"/>
      <c r="AV56" s="209"/>
      <c r="AW56" s="209"/>
      <c r="AX56" s="209"/>
      <c r="AY56" s="35"/>
      <c r="AZ56" s="209"/>
      <c r="BA56" s="209"/>
      <c r="BB56" s="209"/>
      <c r="BC56" s="209"/>
      <c r="BD56" s="209"/>
      <c r="BE56" s="209"/>
      <c r="BF56" s="209"/>
      <c r="BG56" s="209"/>
      <c r="BH56" s="35"/>
      <c r="BI56" s="209"/>
      <c r="BJ56" s="209"/>
      <c r="BK56" s="209"/>
      <c r="BL56" s="209"/>
      <c r="BM56" s="209"/>
      <c r="BN56" s="209"/>
      <c r="BO56" s="638"/>
      <c r="BP56" s="638"/>
      <c r="BQ56" s="638"/>
      <c r="BR56" s="638"/>
      <c r="BS56" s="638"/>
      <c r="BT56" s="638"/>
      <c r="BU56" s="638"/>
      <c r="BV56" s="638"/>
      <c r="BW56" s="638"/>
      <c r="BX56" s="638"/>
      <c r="BY56" s="638"/>
      <c r="BZ56" s="638"/>
      <c r="CA56" s="638"/>
      <c r="CB56" s="638"/>
      <c r="CC56" s="638"/>
      <c r="CD56" s="638"/>
      <c r="CE56" s="638"/>
      <c r="CF56" s="638"/>
      <c r="CG56" s="638"/>
      <c r="CH56" s="638"/>
      <c r="CI56" s="638"/>
      <c r="CJ56" s="638"/>
      <c r="CK56" s="638"/>
      <c r="CL56" s="638"/>
      <c r="CM56" s="638"/>
      <c r="CN56" s="638"/>
      <c r="CO56" s="638"/>
      <c r="CP56" s="638"/>
      <c r="CQ56" s="638"/>
      <c r="CR56" s="638"/>
      <c r="CS56" s="638"/>
      <c r="CT56" s="638"/>
      <c r="CU56" s="638"/>
      <c r="CV56" s="638"/>
      <c r="CW56" s="638"/>
      <c r="CX56" s="638"/>
      <c r="CY56" s="638"/>
      <c r="CZ56" s="638"/>
      <c r="DA56" s="638"/>
      <c r="DB56" s="638"/>
      <c r="DC56" s="638"/>
      <c r="DD56" s="638"/>
      <c r="DE56" s="638"/>
      <c r="DF56" s="638"/>
      <c r="DG56" s="638"/>
      <c r="DH56" s="638"/>
      <c r="DI56" s="638"/>
      <c r="DJ56" s="638"/>
      <c r="DK56" s="638"/>
      <c r="DL56" s="638"/>
      <c r="DM56" s="638"/>
      <c r="DN56" s="638"/>
      <c r="DO56" s="638"/>
      <c r="DP56" s="638"/>
      <c r="DQ56" s="638"/>
      <c r="DR56" s="638"/>
      <c r="DS56" s="638"/>
      <c r="DT56" s="638"/>
      <c r="DU56" s="730"/>
      <c r="DV56" s="204"/>
      <c r="DX56" s="43"/>
      <c r="EO56" s="506"/>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c r="IM56" s="60"/>
      <c r="IN56" s="60"/>
      <c r="IO56" s="60"/>
      <c r="IP56" s="60"/>
      <c r="IQ56" s="60"/>
      <c r="IR56" s="60"/>
      <c r="IS56" s="60"/>
      <c r="IT56" s="60"/>
      <c r="IU56" s="60"/>
      <c r="IV56" s="60"/>
      <c r="IW56" s="60"/>
      <c r="IX56" s="60"/>
      <c r="IY56" s="60"/>
      <c r="IZ56" s="60"/>
      <c r="JA56" s="60"/>
      <c r="JB56" s="60"/>
      <c r="JC56" s="506"/>
    </row>
    <row r="57" spans="2:263" ht="15.75" x14ac:dyDescent="0.25">
      <c r="B57" s="782" t="s">
        <v>300</v>
      </c>
      <c r="C57" s="524" t="str">
        <f>$C$9</f>
        <v>Expenditure</v>
      </c>
      <c r="D57" s="783"/>
      <c r="E57" s="783"/>
      <c r="F57" s="783"/>
      <c r="G57" s="783"/>
      <c r="H57" s="783"/>
      <c r="I57" s="783"/>
      <c r="J57" s="783"/>
      <c r="K57" s="783"/>
      <c r="L57" s="783"/>
      <c r="M57" s="784"/>
      <c r="N57" s="209"/>
      <c r="O57" s="209"/>
      <c r="P57" s="35"/>
      <c r="Q57" s="209"/>
      <c r="R57" s="209"/>
      <c r="S57" s="209"/>
      <c r="T57" s="209"/>
      <c r="U57" s="209"/>
      <c r="V57" s="209"/>
      <c r="W57" s="209"/>
      <c r="X57" s="35"/>
      <c r="Y57" s="209"/>
      <c r="Z57" s="209"/>
      <c r="AA57" s="209"/>
      <c r="AB57" s="209"/>
      <c r="AC57" s="209"/>
      <c r="AD57" s="209"/>
      <c r="AE57" s="209"/>
      <c r="AF57" s="209"/>
      <c r="AG57" s="35"/>
      <c r="AH57" s="209"/>
      <c r="AI57" s="209"/>
      <c r="AJ57" s="209"/>
      <c r="AK57" s="209"/>
      <c r="AL57" s="209"/>
      <c r="AM57" s="209"/>
      <c r="AN57" s="209"/>
      <c r="AO57" s="209"/>
      <c r="AP57" s="35"/>
      <c r="AQ57" s="209"/>
      <c r="AR57" s="209"/>
      <c r="AS57" s="209"/>
      <c r="AT57" s="209"/>
      <c r="AU57" s="209"/>
      <c r="AV57" s="209"/>
      <c r="AW57" s="209"/>
      <c r="AX57" s="209"/>
      <c r="AY57" s="35"/>
      <c r="AZ57" s="209"/>
      <c r="BA57" s="209"/>
      <c r="BB57" s="209"/>
      <c r="BC57" s="209"/>
      <c r="BD57" s="209"/>
      <c r="BE57" s="209"/>
      <c r="BF57" s="209"/>
      <c r="BG57" s="209"/>
      <c r="BH57" s="35"/>
      <c r="BI57" s="209"/>
      <c r="BJ57" s="209"/>
      <c r="BK57" s="209"/>
      <c r="BL57" s="209"/>
      <c r="BM57" s="209"/>
      <c r="BN57" s="209"/>
      <c r="BO57" s="638"/>
      <c r="BP57" s="638"/>
      <c r="BQ57" s="638"/>
      <c r="BR57" s="638"/>
      <c r="BS57" s="638"/>
      <c r="BT57" s="638"/>
      <c r="BU57" s="638"/>
      <c r="BV57" s="638"/>
      <c r="BW57" s="638"/>
      <c r="BX57" s="638"/>
      <c r="BY57" s="638"/>
      <c r="BZ57" s="638"/>
      <c r="CA57" s="638"/>
      <c r="CB57" s="638"/>
      <c r="CC57" s="638"/>
      <c r="CD57" s="638"/>
      <c r="CE57" s="638"/>
      <c r="CF57" s="638"/>
      <c r="CG57" s="638"/>
      <c r="CH57" s="638"/>
      <c r="CI57" s="638"/>
      <c r="CJ57" s="638"/>
      <c r="CK57" s="638"/>
      <c r="CL57" s="638"/>
      <c r="CM57" s="638"/>
      <c r="CN57" s="638"/>
      <c r="CO57" s="638"/>
      <c r="CP57" s="638"/>
      <c r="CQ57" s="638"/>
      <c r="CR57" s="638"/>
      <c r="CS57" s="638"/>
      <c r="CT57" s="638"/>
      <c r="CU57" s="638"/>
      <c r="CV57" s="638"/>
      <c r="CW57" s="638"/>
      <c r="CX57" s="638"/>
      <c r="CY57" s="638"/>
      <c r="CZ57" s="638"/>
      <c r="DA57" s="638"/>
      <c r="DB57" s="638"/>
      <c r="DC57" s="638"/>
      <c r="DD57" s="638"/>
      <c r="DE57" s="638"/>
      <c r="DF57" s="638"/>
      <c r="DG57" s="638"/>
      <c r="DH57" s="638"/>
      <c r="DI57" s="638"/>
      <c r="DJ57" s="638"/>
      <c r="DK57" s="638"/>
      <c r="DL57" s="638"/>
      <c r="DM57" s="638"/>
      <c r="DN57" s="638"/>
      <c r="DO57" s="638"/>
      <c r="DP57" s="638"/>
      <c r="DQ57" s="638"/>
      <c r="DR57" s="638"/>
      <c r="DS57" s="638"/>
      <c r="DT57" s="638"/>
      <c r="DU57" s="730"/>
      <c r="DV57" s="204"/>
      <c r="DX57" s="43"/>
      <c r="EO57" s="506"/>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c r="IK57" s="60"/>
      <c r="IL57" s="60"/>
      <c r="IM57" s="60"/>
      <c r="IN57" s="60"/>
      <c r="IO57" s="60"/>
      <c r="IP57" s="60"/>
      <c r="IQ57" s="60"/>
      <c r="IR57" s="60"/>
      <c r="IS57" s="60"/>
      <c r="IT57" s="60"/>
      <c r="IU57" s="60"/>
      <c r="IV57" s="60"/>
      <c r="IW57" s="60"/>
      <c r="IX57" s="60"/>
      <c r="IY57" s="60"/>
      <c r="IZ57" s="60"/>
      <c r="JA57" s="60"/>
      <c r="JB57" s="60"/>
      <c r="JC57" s="506"/>
    </row>
    <row r="58" spans="2:263" ht="45" customHeight="1" x14ac:dyDescent="0.25">
      <c r="B58" s="226">
        <v>1</v>
      </c>
      <c r="C58" s="1028" t="s">
        <v>2021</v>
      </c>
      <c r="D58" s="1029"/>
      <c r="E58" s="1029"/>
      <c r="F58" s="1029"/>
      <c r="G58" s="1029"/>
      <c r="H58" s="1029"/>
      <c r="I58" s="1029"/>
      <c r="J58" s="1029"/>
      <c r="K58" s="1029"/>
      <c r="L58" s="1029"/>
      <c r="M58" s="1030"/>
      <c r="N58" s="209"/>
      <c r="O58" s="209"/>
      <c r="P58" s="35"/>
      <c r="Q58" s="209"/>
      <c r="R58" s="209"/>
      <c r="S58" s="209"/>
      <c r="T58" s="209"/>
      <c r="U58" s="209"/>
      <c r="V58" s="209"/>
      <c r="W58" s="209"/>
      <c r="X58" s="35"/>
      <c r="Y58" s="209"/>
      <c r="Z58" s="209"/>
      <c r="AA58" s="209"/>
      <c r="AB58" s="209"/>
      <c r="AC58" s="209"/>
      <c r="AD58" s="209"/>
      <c r="AE58" s="209"/>
      <c r="AF58" s="209"/>
      <c r="AG58" s="35"/>
      <c r="AH58" s="209"/>
      <c r="AI58" s="209"/>
      <c r="AJ58" s="209"/>
      <c r="AK58" s="209"/>
      <c r="AL58" s="209"/>
      <c r="AM58" s="209"/>
      <c r="AN58" s="209"/>
      <c r="AO58" s="209"/>
      <c r="AP58" s="35"/>
      <c r="AQ58" s="209"/>
      <c r="AR58" s="209"/>
      <c r="AS58" s="209"/>
      <c r="AT58" s="209"/>
      <c r="AU58" s="209"/>
      <c r="AV58" s="209"/>
      <c r="AW58" s="209"/>
      <c r="AX58" s="209"/>
      <c r="AY58" s="35"/>
      <c r="AZ58" s="209"/>
      <c r="BA58" s="209"/>
      <c r="BB58" s="209"/>
      <c r="BC58" s="209"/>
      <c r="BD58" s="209"/>
      <c r="BE58" s="209"/>
      <c r="BF58" s="209"/>
      <c r="BG58" s="209"/>
      <c r="BH58" s="35"/>
      <c r="BI58" s="209"/>
      <c r="BJ58" s="209"/>
      <c r="BK58" s="209"/>
      <c r="BL58" s="209"/>
      <c r="BM58" s="209"/>
      <c r="BN58" s="209"/>
      <c r="BO58" s="638"/>
      <c r="BP58" s="638"/>
      <c r="BQ58" s="638"/>
      <c r="BR58" s="638"/>
      <c r="BS58" s="638"/>
      <c r="BT58" s="638"/>
      <c r="BU58" s="638"/>
      <c r="BV58" s="638"/>
      <c r="BW58" s="638"/>
      <c r="BX58" s="638"/>
      <c r="BY58" s="638"/>
      <c r="BZ58" s="638"/>
      <c r="CA58" s="638"/>
      <c r="CB58" s="638"/>
      <c r="CC58" s="638"/>
      <c r="CD58" s="638"/>
      <c r="CE58" s="638"/>
      <c r="CF58" s="638"/>
      <c r="CG58" s="638"/>
      <c r="CH58" s="638"/>
      <c r="CI58" s="638"/>
      <c r="CJ58" s="638"/>
      <c r="CK58" s="638"/>
      <c r="CL58" s="638"/>
      <c r="CM58" s="638"/>
      <c r="CN58" s="638"/>
      <c r="CO58" s="638"/>
      <c r="CP58" s="638"/>
      <c r="CQ58" s="638"/>
      <c r="CR58" s="638"/>
      <c r="CS58" s="638"/>
      <c r="CT58" s="638"/>
      <c r="CU58" s="638"/>
      <c r="CV58" s="638"/>
      <c r="CW58" s="638"/>
      <c r="CX58" s="638"/>
      <c r="CY58" s="638"/>
      <c r="CZ58" s="638"/>
      <c r="DA58" s="638"/>
      <c r="DB58" s="638"/>
      <c r="DC58" s="638"/>
      <c r="DD58" s="638"/>
      <c r="DE58" s="638"/>
      <c r="DF58" s="638"/>
      <c r="DG58" s="638"/>
      <c r="DH58" s="638"/>
      <c r="DI58" s="638"/>
      <c r="DJ58" s="638"/>
      <c r="DK58" s="638"/>
      <c r="DL58" s="638"/>
      <c r="DM58" s="638"/>
      <c r="DN58" s="638"/>
      <c r="DO58" s="638"/>
      <c r="DP58" s="638"/>
      <c r="DQ58" s="638"/>
      <c r="DR58" s="638"/>
      <c r="DS58" s="638"/>
      <c r="DT58" s="638"/>
      <c r="DU58" s="730"/>
      <c r="DV58" s="204"/>
      <c r="DX58" s="43"/>
      <c r="EO58" s="506"/>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c r="GS58" s="60"/>
      <c r="GT58" s="60"/>
      <c r="GU58" s="60"/>
      <c r="GV58" s="60"/>
      <c r="GW58" s="60"/>
      <c r="GX58" s="60"/>
      <c r="GY58" s="60"/>
      <c r="GZ58" s="60"/>
      <c r="HA58" s="60"/>
      <c r="HB58" s="60"/>
      <c r="HC58" s="60"/>
      <c r="HD58" s="60"/>
      <c r="HE58" s="60"/>
      <c r="HF58" s="60"/>
      <c r="HG58" s="60"/>
      <c r="HH58" s="60"/>
      <c r="HI58" s="60"/>
      <c r="HJ58" s="60"/>
      <c r="HK58" s="60"/>
      <c r="HL58" s="60"/>
      <c r="HM58" s="60"/>
      <c r="HN58" s="60"/>
      <c r="HO58" s="60"/>
      <c r="HP58" s="60"/>
      <c r="HQ58" s="60"/>
      <c r="HR58" s="60"/>
      <c r="HS58" s="60"/>
      <c r="HT58" s="60"/>
      <c r="HU58" s="60"/>
      <c r="HV58" s="60"/>
      <c r="HW58" s="60"/>
      <c r="HX58" s="60"/>
      <c r="HY58" s="60"/>
      <c r="HZ58" s="60"/>
      <c r="IA58" s="60"/>
      <c r="IB58" s="60"/>
      <c r="IC58" s="60"/>
      <c r="ID58" s="60"/>
      <c r="IE58" s="60"/>
      <c r="IF58" s="60"/>
      <c r="IG58" s="60"/>
      <c r="IH58" s="60"/>
      <c r="II58" s="60"/>
      <c r="IJ58" s="60"/>
      <c r="IK58" s="60"/>
      <c r="IL58" s="60"/>
      <c r="IM58" s="60"/>
      <c r="IN58" s="60"/>
      <c r="IO58" s="60"/>
      <c r="IP58" s="60"/>
      <c r="IQ58" s="60"/>
      <c r="IR58" s="60"/>
      <c r="IS58" s="60"/>
      <c r="IT58" s="60"/>
      <c r="IU58" s="60"/>
      <c r="IV58" s="60"/>
      <c r="IW58" s="60"/>
      <c r="IX58" s="60"/>
      <c r="IY58" s="60"/>
      <c r="IZ58" s="60"/>
      <c r="JA58" s="60"/>
      <c r="JB58" s="60"/>
      <c r="JC58" s="506"/>
    </row>
    <row r="59" spans="2:263" ht="73.5" customHeight="1" x14ac:dyDescent="0.25">
      <c r="B59" s="226">
        <v>2</v>
      </c>
      <c r="C59" s="1028" t="s">
        <v>2022</v>
      </c>
      <c r="D59" s="1029"/>
      <c r="E59" s="1029"/>
      <c r="F59" s="1029"/>
      <c r="G59" s="1029"/>
      <c r="H59" s="1029"/>
      <c r="I59" s="1029"/>
      <c r="J59" s="1029"/>
      <c r="K59" s="1029"/>
      <c r="L59" s="1029"/>
      <c r="M59" s="1030"/>
      <c r="N59" s="209"/>
      <c r="O59" s="209"/>
      <c r="P59" s="35"/>
      <c r="Q59" s="209"/>
      <c r="R59" s="209"/>
      <c r="S59" s="209"/>
      <c r="T59" s="209"/>
      <c r="U59" s="209"/>
      <c r="V59" s="209"/>
      <c r="W59" s="209"/>
      <c r="X59" s="35"/>
      <c r="Y59" s="209"/>
      <c r="Z59" s="209"/>
      <c r="AA59" s="209"/>
      <c r="AB59" s="209"/>
      <c r="AC59" s="209"/>
      <c r="AD59" s="209"/>
      <c r="AE59" s="209"/>
      <c r="AF59" s="209"/>
      <c r="AG59" s="35"/>
      <c r="AH59" s="209"/>
      <c r="AI59" s="209"/>
      <c r="AJ59" s="209"/>
      <c r="AK59" s="209"/>
      <c r="AL59" s="209"/>
      <c r="AM59" s="209"/>
      <c r="AN59" s="209"/>
      <c r="AO59" s="209"/>
      <c r="AP59" s="35"/>
      <c r="AQ59" s="209"/>
      <c r="AR59" s="209"/>
      <c r="AS59" s="209"/>
      <c r="AT59" s="209"/>
      <c r="AU59" s="209"/>
      <c r="AV59" s="209"/>
      <c r="AW59" s="209"/>
      <c r="AX59" s="209"/>
      <c r="AY59" s="35"/>
      <c r="AZ59" s="209"/>
      <c r="BA59" s="209"/>
      <c r="BB59" s="209"/>
      <c r="BC59" s="209"/>
      <c r="BD59" s="209"/>
      <c r="BE59" s="209"/>
      <c r="BF59" s="209"/>
      <c r="BG59" s="209"/>
      <c r="BH59" s="35"/>
      <c r="BI59" s="209"/>
      <c r="BJ59" s="209"/>
      <c r="BK59" s="209"/>
      <c r="BL59" s="209"/>
      <c r="BM59" s="209"/>
      <c r="BN59" s="209"/>
      <c r="BO59" s="638"/>
      <c r="BP59" s="638"/>
      <c r="BQ59" s="638"/>
      <c r="BR59" s="638"/>
      <c r="BS59" s="638"/>
      <c r="BT59" s="638"/>
      <c r="BU59" s="638"/>
      <c r="BV59" s="638"/>
      <c r="BW59" s="638"/>
      <c r="BX59" s="638"/>
      <c r="BY59" s="638"/>
      <c r="BZ59" s="638"/>
      <c r="CA59" s="638"/>
      <c r="CB59" s="638"/>
      <c r="CC59" s="638"/>
      <c r="CD59" s="638"/>
      <c r="CE59" s="638"/>
      <c r="CF59" s="638"/>
      <c r="CG59" s="638"/>
      <c r="CH59" s="638"/>
      <c r="CI59" s="638"/>
      <c r="CJ59" s="638"/>
      <c r="CK59" s="638"/>
      <c r="CL59" s="638"/>
      <c r="CM59" s="638"/>
      <c r="CN59" s="638"/>
      <c r="CO59" s="638"/>
      <c r="CP59" s="638"/>
      <c r="CQ59" s="638"/>
      <c r="CR59" s="638"/>
      <c r="CS59" s="638"/>
      <c r="CT59" s="638"/>
      <c r="CU59" s="638"/>
      <c r="CV59" s="638"/>
      <c r="CW59" s="638"/>
      <c r="CX59" s="638"/>
      <c r="CY59" s="638"/>
      <c r="CZ59" s="638"/>
      <c r="DA59" s="638"/>
      <c r="DB59" s="638"/>
      <c r="DC59" s="638"/>
      <c r="DD59" s="638"/>
      <c r="DE59" s="638"/>
      <c r="DF59" s="638"/>
      <c r="DG59" s="638"/>
      <c r="DH59" s="638"/>
      <c r="DI59" s="638"/>
      <c r="DJ59" s="638"/>
      <c r="DK59" s="638"/>
      <c r="DL59" s="638"/>
      <c r="DM59" s="638"/>
      <c r="DN59" s="638"/>
      <c r="DO59" s="638"/>
      <c r="DP59" s="638"/>
      <c r="DQ59" s="638"/>
      <c r="DR59" s="638"/>
      <c r="DS59" s="638"/>
      <c r="DT59" s="638"/>
      <c r="DU59" s="730"/>
      <c r="DV59" s="204"/>
      <c r="DX59" s="517"/>
      <c r="EO59" s="506"/>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c r="IC59" s="60"/>
      <c r="ID59" s="60"/>
      <c r="IE59" s="60"/>
      <c r="IF59" s="60"/>
      <c r="IG59" s="60"/>
      <c r="IH59" s="60"/>
      <c r="II59" s="60"/>
      <c r="IJ59" s="60"/>
      <c r="IK59" s="60"/>
      <c r="IL59" s="60"/>
      <c r="IM59" s="60"/>
      <c r="IN59" s="60"/>
      <c r="IO59" s="60"/>
      <c r="IP59" s="60"/>
      <c r="IQ59" s="60"/>
      <c r="IR59" s="60"/>
      <c r="IS59" s="60"/>
      <c r="IT59" s="60"/>
      <c r="IU59" s="60"/>
      <c r="IV59" s="60"/>
      <c r="IW59" s="60"/>
      <c r="IX59" s="60"/>
      <c r="IY59" s="60"/>
      <c r="IZ59" s="60"/>
      <c r="JA59" s="60"/>
      <c r="JB59" s="60"/>
      <c r="JC59" s="506"/>
    </row>
    <row r="60" spans="2:263" ht="60" customHeight="1" x14ac:dyDescent="0.25">
      <c r="B60" s="226">
        <v>3</v>
      </c>
      <c r="C60" s="1028" t="s">
        <v>2023</v>
      </c>
      <c r="D60" s="1029"/>
      <c r="E60" s="1029"/>
      <c r="F60" s="1029"/>
      <c r="G60" s="1029"/>
      <c r="H60" s="1029"/>
      <c r="I60" s="1029"/>
      <c r="J60" s="1029"/>
      <c r="K60" s="1029"/>
      <c r="L60" s="1029"/>
      <c r="M60" s="1030"/>
      <c r="N60" s="209"/>
      <c r="O60" s="209"/>
      <c r="P60" s="35"/>
      <c r="Q60" s="209"/>
      <c r="R60" s="209"/>
      <c r="S60" s="209"/>
      <c r="T60" s="209"/>
      <c r="U60" s="209"/>
      <c r="V60" s="209"/>
      <c r="W60" s="209"/>
      <c r="X60" s="35"/>
      <c r="Y60" s="209"/>
      <c r="Z60" s="209"/>
      <c r="AA60" s="209"/>
      <c r="AB60" s="209"/>
      <c r="AC60" s="209"/>
      <c r="AD60" s="209"/>
      <c r="AE60" s="209"/>
      <c r="AF60" s="209"/>
      <c r="AG60" s="35"/>
      <c r="AH60" s="209"/>
      <c r="AI60" s="209"/>
      <c r="AJ60" s="209"/>
      <c r="AK60" s="209"/>
      <c r="AL60" s="209"/>
      <c r="AM60" s="209"/>
      <c r="AN60" s="209"/>
      <c r="AO60" s="209"/>
      <c r="AP60" s="35"/>
      <c r="AQ60" s="209"/>
      <c r="AR60" s="209"/>
      <c r="AS60" s="209"/>
      <c r="AT60" s="209"/>
      <c r="AU60" s="209"/>
      <c r="AV60" s="209"/>
      <c r="AW60" s="209"/>
      <c r="AX60" s="209"/>
      <c r="AY60" s="35"/>
      <c r="AZ60" s="209"/>
      <c r="BA60" s="209"/>
      <c r="BB60" s="209"/>
      <c r="BC60" s="209"/>
      <c r="BD60" s="209"/>
      <c r="BE60" s="209"/>
      <c r="BF60" s="209"/>
      <c r="BG60" s="209"/>
      <c r="BH60" s="35"/>
      <c r="BI60" s="209"/>
      <c r="BJ60" s="209"/>
      <c r="BK60" s="209"/>
      <c r="BL60" s="209"/>
      <c r="BM60" s="209"/>
      <c r="BN60" s="209"/>
      <c r="BO60" s="638"/>
      <c r="BP60" s="638"/>
      <c r="BQ60" s="638"/>
      <c r="BR60" s="638"/>
      <c r="BS60" s="638"/>
      <c r="BT60" s="638"/>
      <c r="BU60" s="638"/>
      <c r="BV60" s="638"/>
      <c r="BW60" s="638"/>
      <c r="BX60" s="638"/>
      <c r="BY60" s="638"/>
      <c r="BZ60" s="638"/>
      <c r="CA60" s="638"/>
      <c r="CB60" s="638"/>
      <c r="CC60" s="638"/>
      <c r="CD60" s="638"/>
      <c r="CE60" s="638"/>
      <c r="CF60" s="638"/>
      <c r="CG60" s="638"/>
      <c r="CH60" s="638"/>
      <c r="CI60" s="638"/>
      <c r="CJ60" s="638"/>
      <c r="CK60" s="638"/>
      <c r="CL60" s="638"/>
      <c r="CM60" s="638"/>
      <c r="CN60" s="638"/>
      <c r="CO60" s="638"/>
      <c r="CP60" s="638"/>
      <c r="CQ60" s="638"/>
      <c r="CR60" s="638"/>
      <c r="CS60" s="638"/>
      <c r="CT60" s="638"/>
      <c r="CU60" s="638"/>
      <c r="CV60" s="638"/>
      <c r="CW60" s="638"/>
      <c r="CX60" s="638"/>
      <c r="CY60" s="638"/>
      <c r="CZ60" s="638"/>
      <c r="DA60" s="638"/>
      <c r="DB60" s="638"/>
      <c r="DC60" s="638"/>
      <c r="DD60" s="638"/>
      <c r="DE60" s="638"/>
      <c r="DF60" s="638"/>
      <c r="DG60" s="638"/>
      <c r="DH60" s="638"/>
      <c r="DI60" s="638"/>
      <c r="DJ60" s="638"/>
      <c r="DK60" s="638"/>
      <c r="DL60" s="638"/>
      <c r="DM60" s="638"/>
      <c r="DN60" s="638"/>
      <c r="DO60" s="638"/>
      <c r="DP60" s="638"/>
      <c r="DQ60" s="638"/>
      <c r="DR60" s="638"/>
      <c r="DS60" s="638"/>
      <c r="DT60" s="638"/>
      <c r="DU60" s="730"/>
      <c r="DV60" s="204"/>
      <c r="DX60" s="517"/>
      <c r="EO60" s="506"/>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c r="IK60" s="60"/>
      <c r="IL60" s="60"/>
      <c r="IM60" s="60"/>
      <c r="IN60" s="60"/>
      <c r="IO60" s="60"/>
      <c r="IP60" s="60"/>
      <c r="IQ60" s="60"/>
      <c r="IR60" s="60"/>
      <c r="IS60" s="60"/>
      <c r="IT60" s="60"/>
      <c r="IU60" s="60"/>
      <c r="IV60" s="60"/>
      <c r="IW60" s="60"/>
      <c r="IX60" s="60"/>
      <c r="IY60" s="60"/>
      <c r="IZ60" s="60"/>
      <c r="JA60" s="60"/>
      <c r="JB60" s="60"/>
      <c r="JC60" s="506"/>
    </row>
    <row r="61" spans="2:263" ht="237.75" customHeight="1" x14ac:dyDescent="0.25">
      <c r="B61" s="226">
        <v>4</v>
      </c>
      <c r="C61" s="1028" t="s">
        <v>2024</v>
      </c>
      <c r="D61" s="1029"/>
      <c r="E61" s="1029"/>
      <c r="F61" s="1029"/>
      <c r="G61" s="1029"/>
      <c r="H61" s="1029"/>
      <c r="I61" s="1029"/>
      <c r="J61" s="1029"/>
      <c r="K61" s="1029"/>
      <c r="L61" s="1029"/>
      <c r="M61" s="1030"/>
      <c r="N61" s="209"/>
      <c r="O61" s="209"/>
      <c r="P61" s="35"/>
      <c r="Q61" s="209"/>
      <c r="R61" s="209"/>
      <c r="S61" s="209"/>
      <c r="T61" s="209"/>
      <c r="U61" s="209"/>
      <c r="V61" s="209"/>
      <c r="W61" s="209"/>
      <c r="X61" s="35"/>
      <c r="Y61" s="209"/>
      <c r="Z61" s="209"/>
      <c r="AA61" s="209"/>
      <c r="AB61" s="209"/>
      <c r="AC61" s="209"/>
      <c r="AD61" s="209"/>
      <c r="AE61" s="209"/>
      <c r="AF61" s="209"/>
      <c r="AG61" s="35"/>
      <c r="AH61" s="209"/>
      <c r="AI61" s="209"/>
      <c r="AJ61" s="209"/>
      <c r="AK61" s="209"/>
      <c r="AL61" s="209"/>
      <c r="AM61" s="209"/>
      <c r="AN61" s="209"/>
      <c r="AO61" s="209"/>
      <c r="AP61" s="35"/>
      <c r="AQ61" s="209"/>
      <c r="AR61" s="209"/>
      <c r="AS61" s="209"/>
      <c r="AT61" s="209"/>
      <c r="AU61" s="209"/>
      <c r="AV61" s="209"/>
      <c r="AW61" s="209"/>
      <c r="AX61" s="209"/>
      <c r="AY61" s="35"/>
      <c r="AZ61" s="209"/>
      <c r="BA61" s="209"/>
      <c r="BB61" s="209"/>
      <c r="BC61" s="209"/>
      <c r="BD61" s="209"/>
      <c r="BE61" s="209"/>
      <c r="BF61" s="209"/>
      <c r="BG61" s="209"/>
      <c r="BH61" s="35"/>
      <c r="BI61" s="209"/>
      <c r="BJ61" s="209"/>
      <c r="BK61" s="209"/>
      <c r="BL61" s="209"/>
      <c r="BM61" s="209"/>
      <c r="BN61" s="209"/>
      <c r="BO61" s="638"/>
      <c r="BP61" s="638"/>
      <c r="BQ61" s="638"/>
      <c r="BR61" s="638"/>
      <c r="BS61" s="638"/>
      <c r="BT61" s="638"/>
      <c r="BU61" s="638"/>
      <c r="BV61" s="638"/>
      <c r="BW61" s="638"/>
      <c r="BX61" s="638"/>
      <c r="BY61" s="638"/>
      <c r="BZ61" s="638"/>
      <c r="CA61" s="638"/>
      <c r="CB61" s="638"/>
      <c r="CC61" s="638"/>
      <c r="CD61" s="638"/>
      <c r="CE61" s="638"/>
      <c r="CF61" s="638"/>
      <c r="CG61" s="638"/>
      <c r="CH61" s="638"/>
      <c r="CI61" s="638"/>
      <c r="CJ61" s="638"/>
      <c r="CK61" s="638"/>
      <c r="CL61" s="638"/>
      <c r="CM61" s="638"/>
      <c r="CN61" s="638"/>
      <c r="CO61" s="638"/>
      <c r="CP61" s="638"/>
      <c r="CQ61" s="638"/>
      <c r="CR61" s="638"/>
      <c r="CS61" s="638"/>
      <c r="CT61" s="638"/>
      <c r="CU61" s="638"/>
      <c r="CV61" s="638"/>
      <c r="CW61" s="638"/>
      <c r="CX61" s="638"/>
      <c r="CY61" s="638"/>
      <c r="CZ61" s="638"/>
      <c r="DA61" s="638"/>
      <c r="DB61" s="638"/>
      <c r="DC61" s="638"/>
      <c r="DD61" s="638"/>
      <c r="DE61" s="638"/>
      <c r="DF61" s="638"/>
      <c r="DG61" s="638"/>
      <c r="DH61" s="638"/>
      <c r="DI61" s="638"/>
      <c r="DJ61" s="638"/>
      <c r="DK61" s="638"/>
      <c r="DL61" s="638"/>
      <c r="DM61" s="638"/>
      <c r="DN61" s="638"/>
      <c r="DO61" s="638"/>
      <c r="DP61" s="638"/>
      <c r="DQ61" s="638"/>
      <c r="DR61" s="638"/>
      <c r="DS61" s="638"/>
      <c r="DT61" s="638"/>
      <c r="DU61" s="730"/>
      <c r="DV61" s="204"/>
      <c r="EO61" s="506"/>
      <c r="EP61" s="519"/>
      <c r="JC61" s="506"/>
    </row>
    <row r="62" spans="2:263" ht="45" customHeight="1" x14ac:dyDescent="0.25">
      <c r="B62" s="226">
        <v>5</v>
      </c>
      <c r="C62" s="1028" t="s">
        <v>2025</v>
      </c>
      <c r="D62" s="1029"/>
      <c r="E62" s="1029"/>
      <c r="F62" s="1029"/>
      <c r="G62" s="1029"/>
      <c r="H62" s="1029"/>
      <c r="I62" s="1029"/>
      <c r="J62" s="1029"/>
      <c r="K62" s="1029"/>
      <c r="L62" s="1029"/>
      <c r="M62" s="1030"/>
      <c r="N62" s="209"/>
      <c r="O62" s="209"/>
      <c r="P62" s="35"/>
      <c r="Q62" s="209"/>
      <c r="R62" s="209"/>
      <c r="S62" s="209"/>
      <c r="T62" s="209"/>
      <c r="U62" s="209"/>
      <c r="V62" s="209"/>
      <c r="W62" s="209"/>
      <c r="X62" s="35"/>
      <c r="Y62" s="209"/>
      <c r="Z62" s="209"/>
      <c r="AA62" s="209"/>
      <c r="AB62" s="209"/>
      <c r="AC62" s="209"/>
      <c r="AD62" s="209"/>
      <c r="AE62" s="209"/>
      <c r="AF62" s="209"/>
      <c r="AG62" s="35"/>
      <c r="AH62" s="209"/>
      <c r="AI62" s="209"/>
      <c r="AJ62" s="209"/>
      <c r="AK62" s="209"/>
      <c r="AL62" s="209"/>
      <c r="AM62" s="209"/>
      <c r="AN62" s="209"/>
      <c r="AO62" s="209"/>
      <c r="AP62" s="35"/>
      <c r="AQ62" s="209"/>
      <c r="AR62" s="209"/>
      <c r="AS62" s="209"/>
      <c r="AT62" s="209"/>
      <c r="AU62" s="209"/>
      <c r="AV62" s="209"/>
      <c r="AW62" s="209"/>
      <c r="AX62" s="209"/>
      <c r="AY62" s="35"/>
      <c r="AZ62" s="209"/>
      <c r="BA62" s="209"/>
      <c r="BB62" s="209"/>
      <c r="BC62" s="209"/>
      <c r="BD62" s="209"/>
      <c r="BE62" s="209"/>
      <c r="BF62" s="209"/>
      <c r="BG62" s="209"/>
      <c r="BH62" s="35"/>
      <c r="BI62" s="209"/>
      <c r="BJ62" s="209"/>
      <c r="BK62" s="209"/>
      <c r="BL62" s="209"/>
      <c r="BM62" s="209"/>
      <c r="BN62" s="209"/>
      <c r="BO62" s="638"/>
      <c r="BP62" s="638"/>
      <c r="BQ62" s="638"/>
      <c r="BR62" s="638"/>
      <c r="BS62" s="638"/>
      <c r="BT62" s="638"/>
      <c r="BU62" s="638"/>
      <c r="BV62" s="638"/>
      <c r="BW62" s="638"/>
      <c r="BX62" s="638"/>
      <c r="BY62" s="638"/>
      <c r="BZ62" s="638"/>
      <c r="CA62" s="638"/>
      <c r="CB62" s="638"/>
      <c r="CC62" s="638"/>
      <c r="CD62" s="638"/>
      <c r="CE62" s="638"/>
      <c r="CF62" s="638"/>
      <c r="CG62" s="638"/>
      <c r="CH62" s="638"/>
      <c r="CI62" s="638"/>
      <c r="CJ62" s="638"/>
      <c r="CK62" s="638"/>
      <c r="CL62" s="638"/>
      <c r="CM62" s="638"/>
      <c r="CN62" s="638"/>
      <c r="CO62" s="638"/>
      <c r="CP62" s="638"/>
      <c r="CQ62" s="638"/>
      <c r="CR62" s="638"/>
      <c r="CS62" s="638"/>
      <c r="CT62" s="638"/>
      <c r="CU62" s="638"/>
      <c r="CV62" s="638"/>
      <c r="CW62" s="638"/>
      <c r="CX62" s="638"/>
      <c r="CY62" s="638"/>
      <c r="CZ62" s="638"/>
      <c r="DA62" s="638"/>
      <c r="DB62" s="638"/>
      <c r="DC62" s="638"/>
      <c r="DD62" s="638"/>
      <c r="DE62" s="638"/>
      <c r="DF62" s="638"/>
      <c r="DG62" s="638"/>
      <c r="DH62" s="638"/>
      <c r="DI62" s="638"/>
      <c r="DJ62" s="638"/>
      <c r="DK62" s="638"/>
      <c r="DL62" s="638"/>
      <c r="DM62" s="638"/>
      <c r="DN62" s="638"/>
      <c r="DO62" s="638"/>
      <c r="DP62" s="638"/>
      <c r="DQ62" s="638"/>
      <c r="DR62" s="638"/>
      <c r="DS62" s="638"/>
      <c r="DT62" s="638"/>
      <c r="DU62" s="730"/>
      <c r="DV62" s="204"/>
      <c r="EO62" s="506"/>
      <c r="EP62" s="520"/>
      <c r="JC62" s="506"/>
    </row>
    <row r="63" spans="2:263" ht="15" customHeight="1" x14ac:dyDescent="0.25">
      <c r="B63" s="226">
        <v>6</v>
      </c>
      <c r="C63" s="1028" t="s">
        <v>2026</v>
      </c>
      <c r="D63" s="1029"/>
      <c r="E63" s="1029"/>
      <c r="F63" s="1029"/>
      <c r="G63" s="1029"/>
      <c r="H63" s="1029"/>
      <c r="I63" s="1029"/>
      <c r="J63" s="1029"/>
      <c r="K63" s="1029"/>
      <c r="L63" s="1029"/>
      <c r="M63" s="1030"/>
      <c r="N63" s="209"/>
      <c r="O63" s="209"/>
      <c r="P63" s="35"/>
      <c r="Q63" s="209"/>
      <c r="R63" s="209"/>
      <c r="S63" s="209"/>
      <c r="T63" s="209"/>
      <c r="U63" s="209"/>
      <c r="V63" s="209"/>
      <c r="W63" s="209"/>
      <c r="X63" s="35"/>
      <c r="Y63" s="209"/>
      <c r="Z63" s="209"/>
      <c r="AA63" s="209"/>
      <c r="AB63" s="209"/>
      <c r="AC63" s="209"/>
      <c r="AD63" s="209"/>
      <c r="AE63" s="209"/>
      <c r="AF63" s="209"/>
      <c r="AG63" s="35"/>
      <c r="AH63" s="209"/>
      <c r="AI63" s="209"/>
      <c r="AJ63" s="209"/>
      <c r="AK63" s="209"/>
      <c r="AL63" s="209"/>
      <c r="AM63" s="209"/>
      <c r="AN63" s="209"/>
      <c r="AO63" s="209"/>
      <c r="AP63" s="35"/>
      <c r="AQ63" s="209"/>
      <c r="AR63" s="209"/>
      <c r="AS63" s="209"/>
      <c r="AT63" s="209"/>
      <c r="AU63" s="209"/>
      <c r="AV63" s="209"/>
      <c r="AW63" s="209"/>
      <c r="AX63" s="209"/>
      <c r="AY63" s="35"/>
      <c r="AZ63" s="209"/>
      <c r="BA63" s="209"/>
      <c r="BB63" s="209"/>
      <c r="BC63" s="209"/>
      <c r="BD63" s="209"/>
      <c r="BE63" s="209"/>
      <c r="BF63" s="209"/>
      <c r="BG63" s="209"/>
      <c r="BH63" s="35"/>
      <c r="BI63" s="209"/>
      <c r="BJ63" s="209"/>
      <c r="BK63" s="209"/>
      <c r="BL63" s="209"/>
      <c r="BM63" s="209"/>
      <c r="BN63" s="209"/>
      <c r="BO63" s="638"/>
      <c r="BP63" s="638"/>
      <c r="BQ63" s="638"/>
      <c r="BR63" s="638"/>
      <c r="BS63" s="638"/>
      <c r="BT63" s="638"/>
      <c r="BU63" s="638"/>
      <c r="BV63" s="638"/>
      <c r="BW63" s="638"/>
      <c r="BX63" s="638"/>
      <c r="BY63" s="638"/>
      <c r="BZ63" s="638"/>
      <c r="CA63" s="638"/>
      <c r="CB63" s="638"/>
      <c r="CC63" s="638"/>
      <c r="CD63" s="638"/>
      <c r="CE63" s="638"/>
      <c r="CF63" s="638"/>
      <c r="CG63" s="638"/>
      <c r="CH63" s="638"/>
      <c r="CI63" s="638"/>
      <c r="CJ63" s="638"/>
      <c r="CK63" s="638"/>
      <c r="CL63" s="638"/>
      <c r="CM63" s="638"/>
      <c r="CN63" s="638"/>
      <c r="CO63" s="638"/>
      <c r="CP63" s="638"/>
      <c r="CQ63" s="638"/>
      <c r="CR63" s="638"/>
      <c r="CS63" s="638"/>
      <c r="CT63" s="638"/>
      <c r="CU63" s="638"/>
      <c r="CV63" s="638"/>
      <c r="CW63" s="638"/>
      <c r="CX63" s="638"/>
      <c r="CY63" s="638"/>
      <c r="CZ63" s="638"/>
      <c r="DA63" s="638"/>
      <c r="DB63" s="638"/>
      <c r="DC63" s="638"/>
      <c r="DD63" s="638"/>
      <c r="DE63" s="638"/>
      <c r="DF63" s="638"/>
      <c r="DG63" s="638"/>
      <c r="DH63" s="638"/>
      <c r="DI63" s="638"/>
      <c r="DJ63" s="638"/>
      <c r="DK63" s="638"/>
      <c r="DL63" s="638"/>
      <c r="DM63" s="638"/>
      <c r="DN63" s="638"/>
      <c r="DO63" s="638"/>
      <c r="DP63" s="638"/>
      <c r="DQ63" s="638"/>
      <c r="DR63" s="638"/>
      <c r="DS63" s="638"/>
      <c r="DT63" s="638"/>
      <c r="DU63" s="730"/>
      <c r="DV63" s="204"/>
      <c r="EO63" s="506"/>
      <c r="EP63" s="520"/>
      <c r="JC63" s="506"/>
    </row>
    <row r="64" spans="2:263" ht="15" customHeight="1" x14ac:dyDescent="0.25">
      <c r="B64" s="226">
        <v>7</v>
      </c>
      <c r="C64" s="1028" t="s">
        <v>324</v>
      </c>
      <c r="D64" s="1029"/>
      <c r="E64" s="1029"/>
      <c r="F64" s="1029"/>
      <c r="G64" s="1029"/>
      <c r="H64" s="1029"/>
      <c r="I64" s="1029"/>
      <c r="J64" s="1029"/>
      <c r="K64" s="1029"/>
      <c r="L64" s="1029"/>
      <c r="M64" s="1030"/>
      <c r="N64" s="209"/>
      <c r="O64" s="209"/>
      <c r="P64" s="35"/>
      <c r="Q64" s="209"/>
      <c r="R64" s="209"/>
      <c r="S64" s="209"/>
      <c r="T64" s="209"/>
      <c r="U64" s="209"/>
      <c r="V64" s="209"/>
      <c r="W64" s="209"/>
      <c r="X64" s="35"/>
      <c r="Y64" s="209"/>
      <c r="Z64" s="209"/>
      <c r="AA64" s="209"/>
      <c r="AB64" s="209"/>
      <c r="AC64" s="209"/>
      <c r="AD64" s="209"/>
      <c r="AE64" s="209"/>
      <c r="AF64" s="209"/>
      <c r="AG64" s="35"/>
      <c r="AH64" s="209"/>
      <c r="AI64" s="209"/>
      <c r="AJ64" s="209"/>
      <c r="AK64" s="209"/>
      <c r="AL64" s="209"/>
      <c r="AM64" s="209"/>
      <c r="AN64" s="209"/>
      <c r="AO64" s="209"/>
      <c r="AP64" s="35"/>
      <c r="AQ64" s="209"/>
      <c r="AR64" s="209"/>
      <c r="AS64" s="209"/>
      <c r="AT64" s="209"/>
      <c r="AU64" s="209"/>
      <c r="AV64" s="209"/>
      <c r="AW64" s="209"/>
      <c r="AX64" s="209"/>
      <c r="AY64" s="35"/>
      <c r="AZ64" s="209"/>
      <c r="BA64" s="209"/>
      <c r="BB64" s="209"/>
      <c r="BC64" s="209"/>
      <c r="BD64" s="209"/>
      <c r="BE64" s="209"/>
      <c r="BF64" s="209"/>
      <c r="BG64" s="209"/>
      <c r="BH64" s="35"/>
      <c r="BI64" s="209"/>
      <c r="BJ64" s="209"/>
      <c r="BK64" s="209"/>
      <c r="BL64" s="209"/>
      <c r="BM64" s="209"/>
      <c r="BN64" s="209"/>
      <c r="BO64" s="638"/>
      <c r="BP64" s="638"/>
      <c r="BQ64" s="638"/>
      <c r="BR64" s="638"/>
      <c r="BS64" s="638"/>
      <c r="BT64" s="638"/>
      <c r="BU64" s="638"/>
      <c r="BV64" s="638"/>
      <c r="BW64" s="638"/>
      <c r="BX64" s="638"/>
      <c r="BY64" s="638"/>
      <c r="BZ64" s="638"/>
      <c r="CA64" s="638"/>
      <c r="CB64" s="638"/>
      <c r="CC64" s="638"/>
      <c r="CD64" s="638"/>
      <c r="CE64" s="638"/>
      <c r="CF64" s="638"/>
      <c r="CG64" s="638"/>
      <c r="CH64" s="638"/>
      <c r="CI64" s="638"/>
      <c r="CJ64" s="638"/>
      <c r="CK64" s="638"/>
      <c r="CL64" s="638"/>
      <c r="CM64" s="638"/>
      <c r="CN64" s="638"/>
      <c r="CO64" s="638"/>
      <c r="CP64" s="638"/>
      <c r="CQ64" s="638"/>
      <c r="CR64" s="638"/>
      <c r="CS64" s="638"/>
      <c r="CT64" s="638"/>
      <c r="CU64" s="638"/>
      <c r="CV64" s="638"/>
      <c r="CW64" s="638"/>
      <c r="CX64" s="638"/>
      <c r="CY64" s="638"/>
      <c r="CZ64" s="638"/>
      <c r="DA64" s="638"/>
      <c r="DB64" s="638"/>
      <c r="DC64" s="638"/>
      <c r="DD64" s="638"/>
      <c r="DE64" s="638"/>
      <c r="DF64" s="638"/>
      <c r="DG64" s="638"/>
      <c r="DH64" s="638"/>
      <c r="DI64" s="638"/>
      <c r="DJ64" s="638"/>
      <c r="DK64" s="638"/>
      <c r="DL64" s="638"/>
      <c r="DM64" s="638"/>
      <c r="DN64" s="638"/>
      <c r="DO64" s="638"/>
      <c r="DP64" s="638"/>
      <c r="DQ64" s="638"/>
      <c r="DR64" s="638"/>
      <c r="DS64" s="638"/>
      <c r="DT64" s="638"/>
      <c r="DU64" s="730"/>
      <c r="DV64" s="204"/>
      <c r="EO64" s="506"/>
      <c r="EP64" s="520"/>
      <c r="JC64" s="506"/>
    </row>
    <row r="65" spans="2:263" ht="90" customHeight="1" x14ac:dyDescent="0.25">
      <c r="B65" s="226">
        <v>8</v>
      </c>
      <c r="C65" s="1028" t="s">
        <v>2027</v>
      </c>
      <c r="D65" s="1029"/>
      <c r="E65" s="1029"/>
      <c r="F65" s="1029"/>
      <c r="G65" s="1029"/>
      <c r="H65" s="1029"/>
      <c r="I65" s="1029"/>
      <c r="J65" s="1029"/>
      <c r="K65" s="1029"/>
      <c r="L65" s="1029"/>
      <c r="M65" s="1030"/>
      <c r="N65" s="209"/>
      <c r="O65" s="209"/>
      <c r="P65" s="35"/>
      <c r="Q65" s="209"/>
      <c r="R65" s="209"/>
      <c r="S65" s="209"/>
      <c r="T65" s="209"/>
      <c r="U65" s="209"/>
      <c r="V65" s="209"/>
      <c r="W65" s="209"/>
      <c r="X65" s="35"/>
      <c r="Y65" s="209"/>
      <c r="Z65" s="209"/>
      <c r="AA65" s="209"/>
      <c r="AB65" s="209"/>
      <c r="AC65" s="209"/>
      <c r="AD65" s="209"/>
      <c r="AE65" s="209"/>
      <c r="AF65" s="209"/>
      <c r="AG65" s="35"/>
      <c r="AH65" s="209"/>
      <c r="AI65" s="209"/>
      <c r="AJ65" s="209"/>
      <c r="AK65" s="209"/>
      <c r="AL65" s="209"/>
      <c r="AM65" s="209"/>
      <c r="AN65" s="209"/>
      <c r="AO65" s="209"/>
      <c r="AP65" s="35"/>
      <c r="AQ65" s="209"/>
      <c r="AR65" s="209"/>
      <c r="AS65" s="209"/>
      <c r="AT65" s="209"/>
      <c r="AU65" s="209"/>
      <c r="AV65" s="209"/>
      <c r="AW65" s="209"/>
      <c r="AX65" s="209"/>
      <c r="AY65" s="35"/>
      <c r="AZ65" s="209"/>
      <c r="BA65" s="209"/>
      <c r="BB65" s="209"/>
      <c r="BC65" s="209"/>
      <c r="BD65" s="209"/>
      <c r="BE65" s="209"/>
      <c r="BF65" s="209"/>
      <c r="BG65" s="209"/>
      <c r="BH65" s="35"/>
      <c r="BI65" s="209"/>
      <c r="BJ65" s="209"/>
      <c r="BK65" s="209"/>
      <c r="BL65" s="209"/>
      <c r="BM65" s="209"/>
      <c r="BN65" s="209"/>
      <c r="BO65" s="638"/>
      <c r="BP65" s="638"/>
      <c r="BQ65" s="638"/>
      <c r="BR65" s="638"/>
      <c r="BS65" s="638"/>
      <c r="BT65" s="638"/>
      <c r="BU65" s="638"/>
      <c r="BV65" s="638"/>
      <c r="BW65" s="638"/>
      <c r="BX65" s="638"/>
      <c r="BY65" s="638"/>
      <c r="BZ65" s="638"/>
      <c r="CA65" s="638"/>
      <c r="CB65" s="638"/>
      <c r="CC65" s="638"/>
      <c r="CD65" s="638"/>
      <c r="CE65" s="638"/>
      <c r="CF65" s="638"/>
      <c r="CG65" s="638"/>
      <c r="CH65" s="638"/>
      <c r="CI65" s="638"/>
      <c r="CJ65" s="638"/>
      <c r="CK65" s="638"/>
      <c r="CL65" s="638"/>
      <c r="CM65" s="638"/>
      <c r="CN65" s="638"/>
      <c r="CO65" s="638"/>
      <c r="CP65" s="638"/>
      <c r="CQ65" s="638"/>
      <c r="CR65" s="638"/>
      <c r="CS65" s="638"/>
      <c r="CT65" s="638"/>
      <c r="CU65" s="638"/>
      <c r="CV65" s="638"/>
      <c r="CW65" s="638"/>
      <c r="CX65" s="638"/>
      <c r="CY65" s="638"/>
      <c r="CZ65" s="638"/>
      <c r="DA65" s="638"/>
      <c r="DB65" s="638"/>
      <c r="DC65" s="638"/>
      <c r="DD65" s="638"/>
      <c r="DE65" s="638"/>
      <c r="DF65" s="638"/>
      <c r="DG65" s="638"/>
      <c r="DH65" s="638"/>
      <c r="DI65" s="638"/>
      <c r="DJ65" s="638"/>
      <c r="DK65" s="638"/>
      <c r="DL65" s="638"/>
      <c r="DM65" s="638"/>
      <c r="DN65" s="638"/>
      <c r="DO65" s="638"/>
      <c r="DP65" s="638"/>
      <c r="DQ65" s="638"/>
      <c r="DR65" s="638"/>
      <c r="DS65" s="638"/>
      <c r="DT65" s="638"/>
      <c r="DU65" s="730"/>
      <c r="DV65" s="204"/>
      <c r="EO65" s="506"/>
      <c r="EP65" s="520"/>
      <c r="JC65" s="506"/>
    </row>
    <row r="66" spans="2:263" ht="15" customHeight="1" x14ac:dyDescent="0.25">
      <c r="B66" s="226">
        <v>9</v>
      </c>
      <c r="C66" s="1028" t="s">
        <v>2028</v>
      </c>
      <c r="D66" s="1029"/>
      <c r="E66" s="1029"/>
      <c r="F66" s="1029"/>
      <c r="G66" s="1029"/>
      <c r="H66" s="1029"/>
      <c r="I66" s="1029"/>
      <c r="J66" s="1029"/>
      <c r="K66" s="1029"/>
      <c r="L66" s="1029"/>
      <c r="M66" s="1030"/>
      <c r="N66" s="209"/>
      <c r="O66" s="209"/>
      <c r="P66" s="35"/>
      <c r="Q66" s="209"/>
      <c r="R66" s="209"/>
      <c r="S66" s="209"/>
      <c r="T66" s="209"/>
      <c r="U66" s="209"/>
      <c r="V66" s="209"/>
      <c r="W66" s="209"/>
      <c r="X66" s="35"/>
      <c r="Y66" s="209"/>
      <c r="Z66" s="209"/>
      <c r="AA66" s="209"/>
      <c r="AB66" s="209"/>
      <c r="AC66" s="209"/>
      <c r="AD66" s="209"/>
      <c r="AE66" s="209"/>
      <c r="AF66" s="209"/>
      <c r="AG66" s="35"/>
      <c r="AH66" s="209"/>
      <c r="AI66" s="209"/>
      <c r="AJ66" s="209"/>
      <c r="AK66" s="209"/>
      <c r="AL66" s="209"/>
      <c r="AM66" s="209"/>
      <c r="AN66" s="209"/>
      <c r="AO66" s="209"/>
      <c r="AP66" s="35"/>
      <c r="AQ66" s="209"/>
      <c r="AR66" s="209"/>
      <c r="AS66" s="209"/>
      <c r="AT66" s="209"/>
      <c r="AU66" s="209"/>
      <c r="AV66" s="209"/>
      <c r="AW66" s="209"/>
      <c r="AX66" s="209"/>
      <c r="AY66" s="35"/>
      <c r="AZ66" s="209"/>
      <c r="BA66" s="209"/>
      <c r="BB66" s="209"/>
      <c r="BC66" s="209"/>
      <c r="BD66" s="209"/>
      <c r="BE66" s="209"/>
      <c r="BF66" s="209"/>
      <c r="BG66" s="209"/>
      <c r="BH66" s="35"/>
      <c r="BI66" s="209"/>
      <c r="BJ66" s="209"/>
      <c r="BK66" s="209"/>
      <c r="BL66" s="209"/>
      <c r="BM66" s="209"/>
      <c r="BN66" s="209"/>
      <c r="BO66" s="638"/>
      <c r="BP66" s="638"/>
      <c r="BQ66" s="638"/>
      <c r="BR66" s="638"/>
      <c r="BS66" s="638"/>
      <c r="BT66" s="638"/>
      <c r="BU66" s="638"/>
      <c r="BV66" s="638"/>
      <c r="BW66" s="638"/>
      <c r="BX66" s="638"/>
      <c r="BY66" s="638"/>
      <c r="BZ66" s="638"/>
      <c r="CA66" s="638"/>
      <c r="CB66" s="638"/>
      <c r="CC66" s="638"/>
      <c r="CD66" s="638"/>
      <c r="CE66" s="638"/>
      <c r="CF66" s="638"/>
      <c r="CG66" s="638"/>
      <c r="CH66" s="638"/>
      <c r="CI66" s="638"/>
      <c r="CJ66" s="638"/>
      <c r="CK66" s="638"/>
      <c r="CL66" s="638"/>
      <c r="CM66" s="638"/>
      <c r="CN66" s="638"/>
      <c r="CO66" s="638"/>
      <c r="CP66" s="638"/>
      <c r="CQ66" s="638"/>
      <c r="CR66" s="638"/>
      <c r="CS66" s="638"/>
      <c r="CT66" s="638"/>
      <c r="CU66" s="638"/>
      <c r="CV66" s="638"/>
      <c r="CW66" s="638"/>
      <c r="CX66" s="638"/>
      <c r="CY66" s="638"/>
      <c r="CZ66" s="638"/>
      <c r="DA66" s="638"/>
      <c r="DB66" s="638"/>
      <c r="DC66" s="638"/>
      <c r="DD66" s="638"/>
      <c r="DE66" s="638"/>
      <c r="DF66" s="638"/>
      <c r="DG66" s="638"/>
      <c r="DH66" s="638"/>
      <c r="DI66" s="638"/>
      <c r="DJ66" s="638"/>
      <c r="DK66" s="638"/>
      <c r="DL66" s="638"/>
      <c r="DM66" s="638"/>
      <c r="DN66" s="638"/>
      <c r="DO66" s="638"/>
      <c r="DP66" s="638"/>
      <c r="DQ66" s="638"/>
      <c r="DR66" s="638"/>
      <c r="DS66" s="638"/>
      <c r="DT66" s="638"/>
      <c r="DU66" s="730"/>
      <c r="DV66" s="204"/>
      <c r="EO66" s="506"/>
      <c r="EP66" s="519"/>
      <c r="JC66" s="506"/>
    </row>
    <row r="67" spans="2:263" ht="15" customHeight="1" x14ac:dyDescent="0.25">
      <c r="B67" s="226">
        <v>10</v>
      </c>
      <c r="C67" s="1028" t="s">
        <v>2029</v>
      </c>
      <c r="D67" s="1029"/>
      <c r="E67" s="1029"/>
      <c r="F67" s="1029"/>
      <c r="G67" s="1029"/>
      <c r="H67" s="1029"/>
      <c r="I67" s="1029"/>
      <c r="J67" s="1029"/>
      <c r="K67" s="1029"/>
      <c r="L67" s="1029"/>
      <c r="M67" s="1030"/>
      <c r="N67" s="209"/>
      <c r="O67" s="209"/>
      <c r="P67" s="35"/>
      <c r="Q67" s="209"/>
      <c r="R67" s="209"/>
      <c r="S67" s="209"/>
      <c r="T67" s="209"/>
      <c r="U67" s="209"/>
      <c r="V67" s="209"/>
      <c r="W67" s="209"/>
      <c r="X67" s="35"/>
      <c r="Y67" s="209"/>
      <c r="Z67" s="209"/>
      <c r="AA67" s="209"/>
      <c r="AB67" s="209"/>
      <c r="AC67" s="209"/>
      <c r="AD67" s="209"/>
      <c r="AE67" s="209"/>
      <c r="AF67" s="209"/>
      <c r="AG67" s="35"/>
      <c r="AH67" s="209"/>
      <c r="AI67" s="209"/>
      <c r="AJ67" s="209"/>
      <c r="AK67" s="209"/>
      <c r="AL67" s="209"/>
      <c r="AM67" s="209"/>
      <c r="AN67" s="209"/>
      <c r="AO67" s="209"/>
      <c r="AP67" s="35"/>
      <c r="AQ67" s="209"/>
      <c r="AR67" s="209"/>
      <c r="AS67" s="209"/>
      <c r="AT67" s="209"/>
      <c r="AU67" s="209"/>
      <c r="AV67" s="209"/>
      <c r="AW67" s="209"/>
      <c r="AX67" s="209"/>
      <c r="AY67" s="35"/>
      <c r="AZ67" s="209"/>
      <c r="BA67" s="209"/>
      <c r="BB67" s="209"/>
      <c r="BC67" s="209"/>
      <c r="BD67" s="209"/>
      <c r="BE67" s="209"/>
      <c r="BF67" s="209"/>
      <c r="BG67" s="209"/>
      <c r="BH67" s="35"/>
      <c r="BI67" s="209"/>
      <c r="BJ67" s="209"/>
      <c r="BK67" s="209"/>
      <c r="BL67" s="209"/>
      <c r="BM67" s="209"/>
      <c r="BN67" s="209"/>
      <c r="BO67" s="638"/>
      <c r="BP67" s="638"/>
      <c r="BQ67" s="638"/>
      <c r="BR67" s="638"/>
      <c r="BS67" s="638"/>
      <c r="BT67" s="638"/>
      <c r="BU67" s="638"/>
      <c r="BV67" s="638"/>
      <c r="BW67" s="638"/>
      <c r="BX67" s="638"/>
      <c r="BY67" s="638"/>
      <c r="BZ67" s="638"/>
      <c r="CA67" s="638"/>
      <c r="CB67" s="638"/>
      <c r="CC67" s="638"/>
      <c r="CD67" s="638"/>
      <c r="CE67" s="638"/>
      <c r="CF67" s="638"/>
      <c r="CG67" s="638"/>
      <c r="CH67" s="638"/>
      <c r="CI67" s="638"/>
      <c r="CJ67" s="638"/>
      <c r="CK67" s="638"/>
      <c r="CL67" s="638"/>
      <c r="CM67" s="638"/>
      <c r="CN67" s="638"/>
      <c r="CO67" s="638"/>
      <c r="CP67" s="638"/>
      <c r="CQ67" s="638"/>
      <c r="CR67" s="638"/>
      <c r="CS67" s="638"/>
      <c r="CT67" s="638"/>
      <c r="CU67" s="638"/>
      <c r="CV67" s="638"/>
      <c r="CW67" s="638"/>
      <c r="CX67" s="638"/>
      <c r="CY67" s="638"/>
      <c r="CZ67" s="638"/>
      <c r="DA67" s="638"/>
      <c r="DB67" s="638"/>
      <c r="DC67" s="638"/>
      <c r="DD67" s="638"/>
      <c r="DE67" s="638"/>
      <c r="DF67" s="638"/>
      <c r="DG67" s="638"/>
      <c r="DH67" s="638"/>
      <c r="DI67" s="638"/>
      <c r="DJ67" s="638"/>
      <c r="DK67" s="638"/>
      <c r="DL67" s="638"/>
      <c r="DM67" s="638"/>
      <c r="DN67" s="638"/>
      <c r="DO67" s="638"/>
      <c r="DP67" s="638"/>
      <c r="DQ67" s="638"/>
      <c r="DR67" s="638"/>
      <c r="DS67" s="638"/>
      <c r="DT67" s="638"/>
      <c r="DU67" s="730"/>
      <c r="DV67" s="204"/>
      <c r="EO67" s="506"/>
      <c r="EP67" s="520"/>
      <c r="JC67" s="506"/>
    </row>
    <row r="68" spans="2:263" ht="105" customHeight="1" x14ac:dyDescent="0.25">
      <c r="B68" s="226">
        <v>11</v>
      </c>
      <c r="C68" s="1088" t="s">
        <v>2030</v>
      </c>
      <c r="D68" s="1089"/>
      <c r="E68" s="1089"/>
      <c r="F68" s="1089"/>
      <c r="G68" s="1089"/>
      <c r="H68" s="1089"/>
      <c r="I68" s="1089"/>
      <c r="J68" s="1089"/>
      <c r="K68" s="1089"/>
      <c r="L68" s="1089"/>
      <c r="M68" s="1090"/>
      <c r="N68" s="209"/>
      <c r="O68" s="209"/>
      <c r="P68" s="35"/>
      <c r="Q68" s="209"/>
      <c r="R68" s="209"/>
      <c r="S68" s="209"/>
      <c r="T68" s="209"/>
      <c r="U68" s="209"/>
      <c r="V68" s="209"/>
      <c r="W68" s="209"/>
      <c r="X68" s="35"/>
      <c r="Y68" s="209"/>
      <c r="Z68" s="209"/>
      <c r="AA68" s="209"/>
      <c r="AB68" s="209"/>
      <c r="AC68" s="209"/>
      <c r="AD68" s="209"/>
      <c r="AE68" s="209"/>
      <c r="AF68" s="209"/>
      <c r="AG68" s="35"/>
      <c r="AH68" s="209"/>
      <c r="AI68" s="209"/>
      <c r="AJ68" s="209"/>
      <c r="AK68" s="209"/>
      <c r="AL68" s="209"/>
      <c r="AM68" s="209"/>
      <c r="AN68" s="209"/>
      <c r="AO68" s="209"/>
      <c r="AP68" s="35"/>
      <c r="AQ68" s="209"/>
      <c r="AR68" s="209"/>
      <c r="AS68" s="209"/>
      <c r="AT68" s="209"/>
      <c r="AU68" s="209"/>
      <c r="AV68" s="209"/>
      <c r="AW68" s="209"/>
      <c r="AX68" s="209"/>
      <c r="AY68" s="35"/>
      <c r="AZ68" s="209"/>
      <c r="BA68" s="209"/>
      <c r="BB68" s="209"/>
      <c r="BC68" s="209"/>
      <c r="BD68" s="209"/>
      <c r="BE68" s="209"/>
      <c r="BF68" s="209"/>
      <c r="BG68" s="209"/>
      <c r="BH68" s="35"/>
      <c r="BI68" s="209"/>
      <c r="BJ68" s="209"/>
      <c r="BK68" s="209"/>
      <c r="BL68" s="209"/>
      <c r="BM68" s="209"/>
      <c r="BN68" s="209"/>
      <c r="BO68" s="638"/>
      <c r="BP68" s="638"/>
      <c r="BQ68" s="638"/>
      <c r="BR68" s="638"/>
      <c r="BS68" s="638"/>
      <c r="BT68" s="638"/>
      <c r="BU68" s="638"/>
      <c r="BV68" s="638"/>
      <c r="BW68" s="638"/>
      <c r="BX68" s="638"/>
      <c r="BY68" s="638"/>
      <c r="BZ68" s="638"/>
      <c r="CA68" s="638"/>
      <c r="CB68" s="638"/>
      <c r="CC68" s="638"/>
      <c r="CD68" s="638"/>
      <c r="CE68" s="638"/>
      <c r="CF68" s="638"/>
      <c r="CG68" s="638"/>
      <c r="CH68" s="638"/>
      <c r="CI68" s="638"/>
      <c r="CJ68" s="638"/>
      <c r="CK68" s="638"/>
      <c r="CL68" s="638"/>
      <c r="CM68" s="638"/>
      <c r="CN68" s="638"/>
      <c r="CO68" s="638"/>
      <c r="CP68" s="638"/>
      <c r="CQ68" s="638"/>
      <c r="CR68" s="638"/>
      <c r="CS68" s="638"/>
      <c r="CT68" s="638"/>
      <c r="CU68" s="638"/>
      <c r="CV68" s="638"/>
      <c r="CW68" s="638"/>
      <c r="CX68" s="638"/>
      <c r="CY68" s="638"/>
      <c r="CZ68" s="638"/>
      <c r="DA68" s="638"/>
      <c r="DB68" s="638"/>
      <c r="DC68" s="638"/>
      <c r="DD68" s="638"/>
      <c r="DE68" s="638"/>
      <c r="DF68" s="638"/>
      <c r="DG68" s="638"/>
      <c r="DH68" s="638"/>
      <c r="DI68" s="638"/>
      <c r="DJ68" s="638"/>
      <c r="DK68" s="638"/>
      <c r="DL68" s="638"/>
      <c r="DM68" s="638"/>
      <c r="DN68" s="638"/>
      <c r="DO68" s="638"/>
      <c r="DP68" s="638"/>
      <c r="DQ68" s="638"/>
      <c r="DR68" s="638"/>
      <c r="DS68" s="638"/>
      <c r="DT68" s="638"/>
      <c r="DU68" s="730"/>
      <c r="DV68" s="204"/>
      <c r="EP68" s="520"/>
    </row>
    <row r="69" spans="2:263" ht="90" customHeight="1" x14ac:dyDescent="0.25">
      <c r="B69" s="226">
        <v>12</v>
      </c>
      <c r="C69" s="1091" t="s">
        <v>2031</v>
      </c>
      <c r="D69" s="1092"/>
      <c r="E69" s="1092"/>
      <c r="F69" s="1092"/>
      <c r="G69" s="1092"/>
      <c r="H69" s="1092"/>
      <c r="I69" s="1092"/>
      <c r="J69" s="1092"/>
      <c r="K69" s="1092"/>
      <c r="L69" s="1092"/>
      <c r="M69" s="1093"/>
      <c r="N69" s="209"/>
      <c r="O69" s="209"/>
      <c r="P69" s="35"/>
      <c r="Q69" s="209"/>
      <c r="R69" s="209"/>
      <c r="S69" s="209"/>
      <c r="T69" s="209"/>
      <c r="U69" s="209"/>
      <c r="V69" s="209"/>
      <c r="W69" s="209"/>
      <c r="X69" s="35"/>
      <c r="Y69" s="209"/>
      <c r="Z69" s="209"/>
      <c r="AA69" s="209"/>
      <c r="AB69" s="209"/>
      <c r="AC69" s="209"/>
      <c r="AD69" s="209"/>
      <c r="AE69" s="209"/>
      <c r="AF69" s="209"/>
      <c r="AG69" s="35"/>
      <c r="AH69" s="209"/>
      <c r="AI69" s="209"/>
      <c r="AJ69" s="209"/>
      <c r="AK69" s="209"/>
      <c r="AL69" s="209"/>
      <c r="AM69" s="209"/>
      <c r="AN69" s="209"/>
      <c r="AO69" s="209"/>
      <c r="AP69" s="35"/>
      <c r="AQ69" s="209"/>
      <c r="AR69" s="209"/>
      <c r="AS69" s="209"/>
      <c r="AT69" s="209"/>
      <c r="AU69" s="209"/>
      <c r="AV69" s="209"/>
      <c r="AW69" s="209"/>
      <c r="AX69" s="209"/>
      <c r="AY69" s="35"/>
      <c r="AZ69" s="209"/>
      <c r="BA69" s="209"/>
      <c r="BB69" s="209"/>
      <c r="BC69" s="209"/>
      <c r="BD69" s="209"/>
      <c r="BE69" s="209"/>
      <c r="BF69" s="209"/>
      <c r="BG69" s="209"/>
      <c r="BH69" s="35"/>
      <c r="BI69" s="209"/>
      <c r="BJ69" s="209"/>
      <c r="BK69" s="209"/>
      <c r="BL69" s="209"/>
      <c r="BM69" s="209"/>
      <c r="BN69" s="209"/>
      <c r="BO69" s="638"/>
      <c r="BP69" s="638"/>
      <c r="BQ69" s="638"/>
      <c r="BR69" s="638"/>
      <c r="BS69" s="638"/>
      <c r="BT69" s="638"/>
      <c r="BU69" s="638"/>
      <c r="BV69" s="638"/>
      <c r="BW69" s="638"/>
      <c r="BX69" s="638"/>
      <c r="BY69" s="638"/>
      <c r="BZ69" s="638"/>
      <c r="CA69" s="638"/>
      <c r="CB69" s="638"/>
      <c r="CC69" s="638"/>
      <c r="CD69" s="638"/>
      <c r="CE69" s="638"/>
      <c r="CF69" s="638"/>
      <c r="CG69" s="638"/>
      <c r="CH69" s="638"/>
      <c r="CI69" s="638"/>
      <c r="CJ69" s="638"/>
      <c r="CK69" s="638"/>
      <c r="CL69" s="638"/>
      <c r="CM69" s="638"/>
      <c r="CN69" s="638"/>
      <c r="CO69" s="638"/>
      <c r="CP69" s="638"/>
      <c r="CQ69" s="638"/>
      <c r="CR69" s="638"/>
      <c r="CS69" s="638"/>
      <c r="CT69" s="638"/>
      <c r="CU69" s="638"/>
      <c r="CV69" s="638"/>
      <c r="CW69" s="638"/>
      <c r="CX69" s="638"/>
      <c r="CY69" s="638"/>
      <c r="CZ69" s="638"/>
      <c r="DA69" s="638"/>
      <c r="DB69" s="638"/>
      <c r="DC69" s="638"/>
      <c r="DD69" s="638"/>
      <c r="DE69" s="638"/>
      <c r="DF69" s="638"/>
      <c r="DG69" s="638"/>
      <c r="DH69" s="638"/>
      <c r="DI69" s="638"/>
      <c r="DJ69" s="638"/>
      <c r="DK69" s="638"/>
      <c r="DL69" s="638"/>
      <c r="DM69" s="638"/>
      <c r="DN69" s="638"/>
      <c r="DO69" s="638"/>
      <c r="DP69" s="638"/>
      <c r="DQ69" s="638"/>
      <c r="DR69" s="638"/>
      <c r="DS69" s="638"/>
      <c r="DT69" s="638"/>
      <c r="DU69" s="730"/>
      <c r="DV69" s="204"/>
      <c r="EP69" s="520"/>
    </row>
    <row r="70" spans="2:263" ht="90" customHeight="1" x14ac:dyDescent="0.25">
      <c r="B70" s="226">
        <v>13</v>
      </c>
      <c r="C70" s="1085" t="s">
        <v>2032</v>
      </c>
      <c r="D70" s="1086"/>
      <c r="E70" s="1086"/>
      <c r="F70" s="1086"/>
      <c r="G70" s="1086"/>
      <c r="H70" s="1086"/>
      <c r="I70" s="1086"/>
      <c r="J70" s="1086"/>
      <c r="K70" s="1086"/>
      <c r="L70" s="1086"/>
      <c r="M70" s="1087"/>
      <c r="N70" s="209"/>
      <c r="O70" s="209"/>
      <c r="P70" s="35"/>
      <c r="Q70" s="209"/>
      <c r="R70" s="209"/>
      <c r="S70" s="209"/>
      <c r="T70" s="209"/>
      <c r="U70" s="209"/>
      <c r="V70" s="209"/>
      <c r="W70" s="209"/>
      <c r="X70" s="35"/>
      <c r="Y70" s="209"/>
      <c r="Z70" s="209"/>
      <c r="AA70" s="209"/>
      <c r="AB70" s="209"/>
      <c r="AC70" s="209"/>
      <c r="AD70" s="209"/>
      <c r="AE70" s="209"/>
      <c r="AF70" s="209"/>
      <c r="AG70" s="35"/>
      <c r="AH70" s="209"/>
      <c r="AI70" s="209"/>
      <c r="AJ70" s="209"/>
      <c r="AK70" s="209"/>
      <c r="AL70" s="209"/>
      <c r="AM70" s="209"/>
      <c r="AN70" s="209"/>
      <c r="AO70" s="209"/>
      <c r="AP70" s="35"/>
      <c r="AQ70" s="209"/>
      <c r="AR70" s="209"/>
      <c r="AS70" s="209"/>
      <c r="AT70" s="209"/>
      <c r="AU70" s="209"/>
      <c r="AV70" s="209"/>
      <c r="AW70" s="209"/>
      <c r="AX70" s="209"/>
      <c r="AY70" s="35"/>
      <c r="AZ70" s="209"/>
      <c r="BA70" s="209"/>
      <c r="BB70" s="209"/>
      <c r="BC70" s="209"/>
      <c r="BD70" s="209"/>
      <c r="BE70" s="209"/>
      <c r="BF70" s="209"/>
      <c r="BG70" s="209"/>
      <c r="BH70" s="35"/>
      <c r="BI70" s="209"/>
      <c r="BJ70" s="209"/>
      <c r="BK70" s="209"/>
      <c r="BL70" s="209"/>
      <c r="BM70" s="209"/>
      <c r="BN70" s="209"/>
      <c r="BO70" s="638"/>
      <c r="BP70" s="638"/>
      <c r="BQ70" s="638"/>
      <c r="BR70" s="638"/>
      <c r="BS70" s="638"/>
      <c r="BT70" s="638"/>
      <c r="BU70" s="638"/>
      <c r="BV70" s="638"/>
      <c r="BW70" s="638"/>
      <c r="BX70" s="638"/>
      <c r="BY70" s="638"/>
      <c r="BZ70" s="638"/>
      <c r="CA70" s="638"/>
      <c r="CB70" s="638"/>
      <c r="CC70" s="638"/>
      <c r="CD70" s="638"/>
      <c r="CE70" s="638"/>
      <c r="CF70" s="638"/>
      <c r="CG70" s="638"/>
      <c r="CH70" s="638"/>
      <c r="CI70" s="638"/>
      <c r="CJ70" s="638"/>
      <c r="CK70" s="638"/>
      <c r="CL70" s="638"/>
      <c r="CM70" s="638"/>
      <c r="CN70" s="638"/>
      <c r="CO70" s="638"/>
      <c r="CP70" s="638"/>
      <c r="CQ70" s="638"/>
      <c r="CR70" s="638"/>
      <c r="CS70" s="638"/>
      <c r="CT70" s="638"/>
      <c r="CU70" s="638"/>
      <c r="CV70" s="638"/>
      <c r="CW70" s="638"/>
      <c r="CX70" s="638"/>
      <c r="CY70" s="638"/>
      <c r="CZ70" s="638"/>
      <c r="DA70" s="638"/>
      <c r="DB70" s="638"/>
      <c r="DC70" s="638"/>
      <c r="DD70" s="638"/>
      <c r="DE70" s="638"/>
      <c r="DF70" s="638"/>
      <c r="DG70" s="638"/>
      <c r="DH70" s="638"/>
      <c r="DI70" s="638"/>
      <c r="DJ70" s="638"/>
      <c r="DK70" s="638"/>
      <c r="DL70" s="638"/>
      <c r="DM70" s="638"/>
      <c r="DN70" s="638"/>
      <c r="DO70" s="638"/>
      <c r="DP70" s="638"/>
      <c r="DQ70" s="638"/>
      <c r="DR70" s="638"/>
      <c r="DS70" s="638"/>
      <c r="DT70" s="638"/>
      <c r="DU70" s="730"/>
      <c r="DV70" s="204"/>
      <c r="EP70" s="520"/>
    </row>
    <row r="71" spans="2:263" ht="15" customHeight="1" x14ac:dyDescent="0.25">
      <c r="B71" s="226">
        <v>14</v>
      </c>
      <c r="C71" s="1028" t="s">
        <v>2033</v>
      </c>
      <c r="D71" s="1029"/>
      <c r="E71" s="1029"/>
      <c r="F71" s="1029"/>
      <c r="G71" s="1029"/>
      <c r="H71" s="1029"/>
      <c r="I71" s="1029"/>
      <c r="J71" s="1029"/>
      <c r="K71" s="1029"/>
      <c r="L71" s="1029"/>
      <c r="M71" s="1030"/>
      <c r="N71" s="209"/>
      <c r="O71" s="209"/>
      <c r="P71" s="35"/>
      <c r="Q71" s="209"/>
      <c r="R71" s="209"/>
      <c r="S71" s="209"/>
      <c r="T71" s="209"/>
      <c r="U71" s="209"/>
      <c r="V71" s="209"/>
      <c r="W71" s="209"/>
      <c r="X71" s="35"/>
      <c r="Y71" s="209"/>
      <c r="Z71" s="209"/>
      <c r="AA71" s="209"/>
      <c r="AB71" s="209"/>
      <c r="AC71" s="209"/>
      <c r="AD71" s="209"/>
      <c r="AE71" s="209"/>
      <c r="AF71" s="209"/>
      <c r="AG71" s="35"/>
      <c r="AH71" s="209"/>
      <c r="AI71" s="209"/>
      <c r="AJ71" s="209"/>
      <c r="AK71" s="209"/>
      <c r="AL71" s="209"/>
      <c r="AM71" s="209"/>
      <c r="AN71" s="209"/>
      <c r="AO71" s="209"/>
      <c r="AP71" s="35"/>
      <c r="AQ71" s="209"/>
      <c r="AR71" s="209"/>
      <c r="AS71" s="209"/>
      <c r="AT71" s="209"/>
      <c r="AU71" s="209"/>
      <c r="AV71" s="209"/>
      <c r="AW71" s="209"/>
      <c r="AX71" s="209"/>
      <c r="AY71" s="35"/>
      <c r="AZ71" s="209"/>
      <c r="BA71" s="209"/>
      <c r="BB71" s="209"/>
      <c r="BC71" s="209"/>
      <c r="BD71" s="209"/>
      <c r="BE71" s="209"/>
      <c r="BF71" s="209"/>
      <c r="BG71" s="209"/>
      <c r="BH71" s="35"/>
      <c r="BI71" s="209"/>
      <c r="BJ71" s="209"/>
      <c r="BK71" s="209"/>
      <c r="BL71" s="209"/>
      <c r="BM71" s="209"/>
      <c r="BN71" s="209"/>
      <c r="BO71" s="638"/>
      <c r="BP71" s="638"/>
      <c r="BQ71" s="638"/>
      <c r="BR71" s="638"/>
      <c r="BS71" s="638"/>
      <c r="BT71" s="638"/>
      <c r="BU71" s="638"/>
      <c r="BV71" s="638"/>
      <c r="BW71" s="638"/>
      <c r="BX71" s="638"/>
      <c r="BY71" s="638"/>
      <c r="BZ71" s="638"/>
      <c r="CA71" s="638"/>
      <c r="CB71" s="638"/>
      <c r="CC71" s="638"/>
      <c r="CD71" s="638"/>
      <c r="CE71" s="638"/>
      <c r="CF71" s="638"/>
      <c r="CG71" s="638"/>
      <c r="CH71" s="638"/>
      <c r="CI71" s="638"/>
      <c r="CJ71" s="638"/>
      <c r="CK71" s="638"/>
      <c r="CL71" s="638"/>
      <c r="CM71" s="638"/>
      <c r="CN71" s="638"/>
      <c r="CO71" s="638"/>
      <c r="CP71" s="638"/>
      <c r="CQ71" s="638"/>
      <c r="CR71" s="638"/>
      <c r="CS71" s="638"/>
      <c r="CT71" s="638"/>
      <c r="CU71" s="638"/>
      <c r="CV71" s="638"/>
      <c r="CW71" s="638"/>
      <c r="CX71" s="638"/>
      <c r="CY71" s="638"/>
      <c r="CZ71" s="638"/>
      <c r="DA71" s="638"/>
      <c r="DB71" s="638"/>
      <c r="DC71" s="638"/>
      <c r="DD71" s="638"/>
      <c r="DE71" s="638"/>
      <c r="DF71" s="638"/>
      <c r="DG71" s="638"/>
      <c r="DH71" s="638"/>
      <c r="DI71" s="638"/>
      <c r="DJ71" s="638"/>
      <c r="DK71" s="638"/>
      <c r="DL71" s="638"/>
      <c r="DM71" s="638"/>
      <c r="DN71" s="638"/>
      <c r="DO71" s="638"/>
      <c r="DP71" s="638"/>
      <c r="DQ71" s="638"/>
      <c r="DR71" s="638"/>
      <c r="DS71" s="638"/>
      <c r="DT71" s="638"/>
      <c r="DU71" s="730"/>
      <c r="DV71" s="204"/>
      <c r="EP71" s="520"/>
    </row>
    <row r="72" spans="2:263" ht="15" customHeight="1" x14ac:dyDescent="0.25">
      <c r="B72" s="226">
        <v>15</v>
      </c>
      <c r="C72" s="1028" t="s">
        <v>2034</v>
      </c>
      <c r="D72" s="1029"/>
      <c r="E72" s="1029"/>
      <c r="F72" s="1029"/>
      <c r="G72" s="1029"/>
      <c r="H72" s="1029"/>
      <c r="I72" s="1029"/>
      <c r="J72" s="1029"/>
      <c r="K72" s="1029"/>
      <c r="L72" s="1029"/>
      <c r="M72" s="1030"/>
      <c r="N72" s="209"/>
      <c r="O72" s="209"/>
      <c r="P72" s="35"/>
      <c r="Q72" s="209"/>
      <c r="R72" s="209"/>
      <c r="S72" s="209"/>
      <c r="T72" s="209"/>
      <c r="U72" s="209"/>
      <c r="V72" s="209"/>
      <c r="W72" s="209"/>
      <c r="X72" s="35"/>
      <c r="Y72" s="209"/>
      <c r="Z72" s="209"/>
      <c r="AA72" s="209"/>
      <c r="AB72" s="209"/>
      <c r="AC72" s="209"/>
      <c r="AD72" s="209"/>
      <c r="AE72" s="209"/>
      <c r="AF72" s="209"/>
      <c r="AG72" s="35"/>
      <c r="AH72" s="209"/>
      <c r="AI72" s="209"/>
      <c r="AJ72" s="209"/>
      <c r="AK72" s="209"/>
      <c r="AL72" s="209"/>
      <c r="AM72" s="209"/>
      <c r="AN72" s="209"/>
      <c r="AO72" s="209"/>
      <c r="AP72" s="35"/>
      <c r="AQ72" s="209"/>
      <c r="AR72" s="209"/>
      <c r="AS72" s="209"/>
      <c r="AT72" s="209"/>
      <c r="AU72" s="209"/>
      <c r="AV72" s="209"/>
      <c r="AW72" s="209"/>
      <c r="AX72" s="209"/>
      <c r="AY72" s="35"/>
      <c r="AZ72" s="209"/>
      <c r="BA72" s="209"/>
      <c r="BB72" s="209"/>
      <c r="BC72" s="209"/>
      <c r="BD72" s="209"/>
      <c r="BE72" s="209"/>
      <c r="BF72" s="209"/>
      <c r="BG72" s="209"/>
      <c r="BH72" s="35"/>
      <c r="BI72" s="209"/>
      <c r="BJ72" s="209"/>
      <c r="BK72" s="209"/>
      <c r="BL72" s="209"/>
      <c r="BM72" s="209"/>
      <c r="BN72" s="209"/>
      <c r="BO72" s="638"/>
      <c r="BP72" s="638"/>
      <c r="BQ72" s="638"/>
      <c r="BR72" s="638"/>
      <c r="BS72" s="638"/>
      <c r="BT72" s="638"/>
      <c r="BU72" s="638"/>
      <c r="BV72" s="638"/>
      <c r="BW72" s="638"/>
      <c r="BX72" s="638"/>
      <c r="BY72" s="638"/>
      <c r="BZ72" s="638"/>
      <c r="CA72" s="638"/>
      <c r="CB72" s="638"/>
      <c r="CC72" s="638"/>
      <c r="CD72" s="638"/>
      <c r="CE72" s="638"/>
      <c r="CF72" s="638"/>
      <c r="CG72" s="638"/>
      <c r="CH72" s="638"/>
      <c r="CI72" s="638"/>
      <c r="CJ72" s="638"/>
      <c r="CK72" s="638"/>
      <c r="CL72" s="638"/>
      <c r="CM72" s="638"/>
      <c r="CN72" s="638"/>
      <c r="CO72" s="638"/>
      <c r="CP72" s="638"/>
      <c r="CQ72" s="638"/>
      <c r="CR72" s="638"/>
      <c r="CS72" s="638"/>
      <c r="CT72" s="638"/>
      <c r="CU72" s="638"/>
      <c r="CV72" s="638"/>
      <c r="CW72" s="638"/>
      <c r="CX72" s="638"/>
      <c r="CY72" s="638"/>
      <c r="CZ72" s="638"/>
      <c r="DA72" s="638"/>
      <c r="DB72" s="638"/>
      <c r="DC72" s="638"/>
      <c r="DD72" s="638"/>
      <c r="DE72" s="638"/>
      <c r="DF72" s="638"/>
      <c r="DG72" s="638"/>
      <c r="DH72" s="638"/>
      <c r="DI72" s="638"/>
      <c r="DJ72" s="638"/>
      <c r="DK72" s="638"/>
      <c r="DL72" s="638"/>
      <c r="DM72" s="638"/>
      <c r="DN72" s="638"/>
      <c r="DO72" s="638"/>
      <c r="DP72" s="638"/>
      <c r="DQ72" s="638"/>
      <c r="DR72" s="638"/>
      <c r="DS72" s="638"/>
      <c r="DT72" s="638"/>
      <c r="DU72" s="730"/>
      <c r="DV72" s="204"/>
      <c r="EP72" s="520"/>
    </row>
    <row r="73" spans="2:263" ht="15" customHeight="1" x14ac:dyDescent="0.25">
      <c r="B73" s="782" t="s">
        <v>312</v>
      </c>
      <c r="C73" s="524" t="str">
        <f>$C$28</f>
        <v>Customer numbers</v>
      </c>
      <c r="D73" s="783"/>
      <c r="E73" s="783"/>
      <c r="F73" s="783"/>
      <c r="G73" s="783"/>
      <c r="H73" s="783"/>
      <c r="I73" s="783"/>
      <c r="J73" s="783"/>
      <c r="K73" s="783"/>
      <c r="L73" s="783"/>
      <c r="M73" s="784"/>
      <c r="N73" s="209"/>
      <c r="P73" s="35"/>
      <c r="Q73" s="209"/>
      <c r="R73" s="209"/>
      <c r="S73" s="209"/>
      <c r="T73" s="209"/>
      <c r="U73" s="209"/>
      <c r="V73" s="209"/>
      <c r="W73" s="209"/>
      <c r="X73" s="35"/>
      <c r="Y73" s="209"/>
      <c r="Z73" s="209"/>
      <c r="AA73" s="209"/>
      <c r="AB73" s="209"/>
      <c r="AC73" s="209"/>
      <c r="AD73" s="209"/>
      <c r="AE73" s="209"/>
      <c r="AF73" s="209"/>
      <c r="AG73" s="35"/>
      <c r="AH73" s="209"/>
      <c r="AI73" s="209"/>
      <c r="AJ73" s="209"/>
      <c r="AK73" s="209"/>
      <c r="AL73" s="209"/>
      <c r="AM73" s="209"/>
      <c r="AN73" s="209"/>
      <c r="AO73" s="209"/>
      <c r="AP73" s="35"/>
      <c r="AQ73" s="209"/>
      <c r="AR73" s="209"/>
      <c r="AS73" s="209"/>
      <c r="AT73" s="209"/>
      <c r="AU73" s="209"/>
      <c r="AV73" s="209"/>
      <c r="AW73" s="209"/>
      <c r="AX73" s="209"/>
      <c r="AY73" s="35"/>
      <c r="AZ73" s="209"/>
      <c r="BA73" s="209"/>
      <c r="BB73" s="209"/>
      <c r="BC73" s="209"/>
      <c r="BD73" s="209"/>
      <c r="BE73" s="209"/>
      <c r="BF73" s="209"/>
      <c r="BG73" s="209"/>
      <c r="BH73" s="35"/>
      <c r="BI73" s="209"/>
      <c r="BJ73" s="209"/>
      <c r="BK73" s="209"/>
      <c r="BL73" s="209"/>
      <c r="BM73" s="209"/>
      <c r="BN73" s="209"/>
      <c r="BO73" s="638"/>
      <c r="BP73" s="638"/>
      <c r="BQ73" s="638"/>
      <c r="BR73" s="638"/>
      <c r="BS73" s="638"/>
      <c r="BT73" s="638"/>
      <c r="BU73" s="638"/>
      <c r="BV73" s="638"/>
      <c r="BW73" s="638"/>
      <c r="BX73" s="638"/>
      <c r="BY73" s="638"/>
      <c r="BZ73" s="638"/>
      <c r="CA73" s="638"/>
      <c r="CB73" s="638"/>
      <c r="CC73" s="638"/>
      <c r="CD73" s="638"/>
      <c r="CE73" s="638"/>
      <c r="CF73" s="638"/>
      <c r="CG73" s="638"/>
      <c r="CH73" s="638"/>
      <c r="CI73" s="638"/>
      <c r="CJ73" s="638"/>
      <c r="CK73" s="638"/>
      <c r="CL73" s="638"/>
      <c r="CM73" s="638"/>
      <c r="CN73" s="638"/>
      <c r="CO73" s="638"/>
      <c r="CP73" s="638"/>
      <c r="CQ73" s="638"/>
      <c r="CR73" s="638"/>
      <c r="CS73" s="638"/>
      <c r="CT73" s="638"/>
      <c r="CU73" s="638"/>
      <c r="CV73" s="638"/>
      <c r="CW73" s="638"/>
      <c r="CX73" s="638"/>
      <c r="CY73" s="638"/>
      <c r="CZ73" s="638"/>
      <c r="DA73" s="638"/>
      <c r="DB73" s="638"/>
      <c r="DC73" s="638"/>
      <c r="DD73" s="638"/>
      <c r="DE73" s="638"/>
      <c r="DF73" s="638"/>
      <c r="DG73" s="638"/>
      <c r="DH73" s="638"/>
      <c r="DI73" s="638"/>
      <c r="DJ73" s="638"/>
      <c r="DK73" s="638"/>
      <c r="DL73" s="638"/>
      <c r="DM73" s="638"/>
      <c r="DN73" s="638"/>
      <c r="DO73" s="638"/>
      <c r="DP73" s="638"/>
      <c r="DQ73" s="638"/>
      <c r="DR73" s="638"/>
      <c r="DS73" s="638"/>
      <c r="DT73" s="638"/>
      <c r="DU73" s="730"/>
      <c r="DV73" s="204"/>
      <c r="EP73" s="520"/>
    </row>
    <row r="74" spans="2:263" ht="115.5" customHeight="1" x14ac:dyDescent="0.25">
      <c r="B74" s="226">
        <v>16</v>
      </c>
      <c r="C74" s="1028" t="s">
        <v>2035</v>
      </c>
      <c r="D74" s="1029"/>
      <c r="E74" s="1029"/>
      <c r="F74" s="1029"/>
      <c r="G74" s="1029"/>
      <c r="H74" s="1029"/>
      <c r="I74" s="1029"/>
      <c r="J74" s="1029"/>
      <c r="K74" s="1029"/>
      <c r="L74" s="1029"/>
      <c r="M74" s="1030"/>
      <c r="N74" s="209"/>
      <c r="O74" s="209"/>
      <c r="P74" s="35"/>
      <c r="Q74" s="209"/>
      <c r="R74" s="209"/>
      <c r="S74" s="209"/>
      <c r="T74" s="209"/>
      <c r="U74" s="209"/>
      <c r="V74" s="209"/>
      <c r="W74" s="209"/>
      <c r="X74" s="35"/>
      <c r="Y74" s="209"/>
      <c r="Z74" s="209"/>
      <c r="AA74" s="209"/>
      <c r="AB74" s="209"/>
      <c r="AC74" s="209"/>
      <c r="AD74" s="209"/>
      <c r="AE74" s="209"/>
      <c r="AF74" s="209"/>
      <c r="AG74" s="35"/>
      <c r="AH74" s="209"/>
      <c r="AI74" s="209"/>
      <c r="AJ74" s="209"/>
      <c r="AK74" s="209"/>
      <c r="AL74" s="209"/>
      <c r="AM74" s="209"/>
      <c r="AN74" s="209"/>
      <c r="AO74" s="209"/>
      <c r="AP74" s="35"/>
      <c r="AQ74" s="209"/>
      <c r="AR74" s="209"/>
      <c r="AS74" s="209"/>
      <c r="AT74" s="209"/>
      <c r="AU74" s="209"/>
      <c r="AV74" s="209"/>
      <c r="AW74" s="209"/>
      <c r="AX74" s="209"/>
      <c r="AY74" s="35"/>
      <c r="AZ74" s="209"/>
      <c r="BA74" s="209"/>
      <c r="BB74" s="209"/>
      <c r="BC74" s="209"/>
      <c r="BD74" s="209"/>
      <c r="BE74" s="209"/>
      <c r="BF74" s="209"/>
      <c r="BG74" s="209"/>
      <c r="BH74" s="35"/>
      <c r="BI74" s="209"/>
      <c r="BJ74" s="209"/>
      <c r="BK74" s="209"/>
      <c r="BL74" s="209"/>
      <c r="BM74" s="209"/>
      <c r="BN74" s="209"/>
      <c r="BO74" s="638"/>
      <c r="BP74" s="638"/>
      <c r="BQ74" s="638"/>
      <c r="BR74" s="638"/>
      <c r="BS74" s="638"/>
      <c r="BT74" s="638"/>
      <c r="BU74" s="638"/>
      <c r="BV74" s="638"/>
      <c r="BW74" s="638"/>
      <c r="BX74" s="638"/>
      <c r="BY74" s="638"/>
      <c r="BZ74" s="638"/>
      <c r="CA74" s="638"/>
      <c r="CB74" s="638"/>
      <c r="CC74" s="638"/>
      <c r="CD74" s="638"/>
      <c r="CE74" s="638"/>
      <c r="CF74" s="638"/>
      <c r="CG74" s="638"/>
      <c r="CH74" s="638"/>
      <c r="CI74" s="638"/>
      <c r="CJ74" s="638"/>
      <c r="CK74" s="638"/>
      <c r="CL74" s="638"/>
      <c r="CM74" s="638"/>
      <c r="CN74" s="638"/>
      <c r="CO74" s="638"/>
      <c r="CP74" s="638"/>
      <c r="CQ74" s="638"/>
      <c r="CR74" s="638"/>
      <c r="CS74" s="638"/>
      <c r="CT74" s="638"/>
      <c r="CU74" s="638"/>
      <c r="CV74" s="638"/>
      <c r="CW74" s="638"/>
      <c r="CX74" s="638"/>
      <c r="CY74" s="638"/>
      <c r="CZ74" s="638"/>
      <c r="DA74" s="638"/>
      <c r="DB74" s="638"/>
      <c r="DC74" s="638"/>
      <c r="DD74" s="638"/>
      <c r="DE74" s="638"/>
      <c r="DF74" s="638"/>
      <c r="DG74" s="638"/>
      <c r="DH74" s="638"/>
      <c r="DI74" s="638"/>
      <c r="DJ74" s="638"/>
      <c r="DK74" s="638"/>
      <c r="DL74" s="638"/>
      <c r="DM74" s="638"/>
      <c r="DN74" s="638"/>
      <c r="DO74" s="638"/>
      <c r="DP74" s="638"/>
      <c r="DQ74" s="638"/>
      <c r="DR74" s="638"/>
      <c r="DS74" s="638"/>
      <c r="DT74" s="638"/>
      <c r="DU74" s="730"/>
      <c r="DV74" s="204"/>
    </row>
    <row r="75" spans="2:263" ht="15" customHeight="1" x14ac:dyDescent="0.25">
      <c r="B75" s="782" t="s">
        <v>323</v>
      </c>
      <c r="C75" s="524" t="str">
        <f>$C$31</f>
        <v>Operating expenditure ~ part funded through wholesale</v>
      </c>
      <c r="D75" s="783"/>
      <c r="E75" s="783"/>
      <c r="F75" s="783"/>
      <c r="G75" s="783"/>
      <c r="H75" s="783"/>
      <c r="I75" s="783"/>
      <c r="J75" s="783"/>
      <c r="K75" s="783"/>
      <c r="L75" s="783"/>
      <c r="M75" s="784"/>
      <c r="N75" s="209"/>
      <c r="O75" s="209"/>
      <c r="P75" s="35"/>
      <c r="Q75" s="209"/>
      <c r="R75" s="209"/>
      <c r="S75" s="209"/>
      <c r="T75" s="209"/>
      <c r="U75" s="209"/>
      <c r="V75" s="209"/>
      <c r="W75" s="209"/>
      <c r="X75" s="35"/>
      <c r="Y75" s="209"/>
      <c r="Z75" s="209"/>
      <c r="AA75" s="209"/>
      <c r="AB75" s="209"/>
      <c r="AC75" s="209"/>
      <c r="AD75" s="209"/>
      <c r="AE75" s="209"/>
      <c r="AF75" s="209"/>
      <c r="AG75" s="35"/>
      <c r="AH75" s="209"/>
      <c r="AI75" s="209"/>
      <c r="AJ75" s="209"/>
      <c r="AK75" s="209"/>
      <c r="AL75" s="209"/>
      <c r="AM75" s="209"/>
      <c r="AN75" s="209"/>
      <c r="AO75" s="209"/>
      <c r="AP75" s="35"/>
      <c r="AQ75" s="209"/>
      <c r="AR75" s="209"/>
      <c r="AS75" s="209"/>
      <c r="AT75" s="209"/>
      <c r="AU75" s="209"/>
      <c r="AV75" s="209"/>
      <c r="AW75" s="209"/>
      <c r="AX75" s="209"/>
      <c r="AY75" s="35"/>
      <c r="AZ75" s="209"/>
      <c r="BA75" s="209"/>
      <c r="BB75" s="209"/>
      <c r="BC75" s="209"/>
      <c r="BD75" s="209"/>
      <c r="BE75" s="209"/>
      <c r="BF75" s="209"/>
      <c r="BG75" s="209"/>
      <c r="BH75" s="35"/>
      <c r="BI75" s="209"/>
      <c r="BJ75" s="209"/>
      <c r="BK75" s="209"/>
      <c r="BL75" s="209"/>
      <c r="BM75" s="209"/>
      <c r="BN75" s="209"/>
      <c r="BO75" s="638"/>
      <c r="BP75" s="638"/>
      <c r="BQ75" s="638"/>
      <c r="BR75" s="638"/>
      <c r="BS75" s="638"/>
      <c r="BT75" s="638"/>
      <c r="BU75" s="638"/>
      <c r="BV75" s="638"/>
      <c r="BW75" s="638"/>
      <c r="BX75" s="638"/>
      <c r="BY75" s="638"/>
      <c r="BZ75" s="638"/>
      <c r="CA75" s="638"/>
      <c r="CB75" s="638"/>
      <c r="CC75" s="638"/>
      <c r="CD75" s="638"/>
      <c r="CE75" s="638"/>
      <c r="CF75" s="638"/>
      <c r="CG75" s="638"/>
      <c r="CH75" s="638"/>
      <c r="CI75" s="638"/>
      <c r="CJ75" s="638"/>
      <c r="CK75" s="638"/>
      <c r="CL75" s="638"/>
      <c r="CM75" s="638"/>
      <c r="CN75" s="638"/>
      <c r="CO75" s="638"/>
      <c r="CP75" s="638"/>
      <c r="CQ75" s="638"/>
      <c r="CR75" s="638"/>
      <c r="CS75" s="638"/>
      <c r="CT75" s="638"/>
      <c r="CU75" s="638"/>
      <c r="CV75" s="638"/>
      <c r="CW75" s="638"/>
      <c r="CX75" s="638"/>
      <c r="CY75" s="638"/>
      <c r="CZ75" s="638"/>
      <c r="DA75" s="638"/>
      <c r="DB75" s="638"/>
      <c r="DC75" s="638"/>
      <c r="DD75" s="638"/>
      <c r="DE75" s="638"/>
      <c r="DF75" s="638"/>
      <c r="DG75" s="638"/>
      <c r="DH75" s="638"/>
      <c r="DI75" s="638"/>
      <c r="DJ75" s="638"/>
      <c r="DK75" s="638"/>
      <c r="DL75" s="638"/>
      <c r="DM75" s="638"/>
      <c r="DN75" s="638"/>
      <c r="DO75" s="638"/>
      <c r="DP75" s="638"/>
      <c r="DQ75" s="638"/>
      <c r="DR75" s="638"/>
      <c r="DS75" s="638"/>
      <c r="DT75" s="638"/>
      <c r="DU75" s="730"/>
      <c r="DV75" s="204"/>
    </row>
    <row r="76" spans="2:263" ht="111.75" customHeight="1" x14ac:dyDescent="0.25">
      <c r="B76" s="226">
        <v>17</v>
      </c>
      <c r="C76" s="1028" t="s">
        <v>2036</v>
      </c>
      <c r="D76" s="1029"/>
      <c r="E76" s="1029"/>
      <c r="F76" s="1029"/>
      <c r="G76" s="1029"/>
      <c r="H76" s="1029"/>
      <c r="I76" s="1029"/>
      <c r="J76" s="1029"/>
      <c r="K76" s="1029"/>
      <c r="L76" s="1029"/>
      <c r="M76" s="1030"/>
      <c r="N76" s="209"/>
      <c r="O76" s="209"/>
      <c r="P76" s="35"/>
      <c r="Q76" s="209"/>
      <c r="R76" s="209"/>
      <c r="S76" s="209"/>
      <c r="T76" s="209"/>
      <c r="U76" s="209"/>
      <c r="V76" s="209"/>
      <c r="W76" s="209"/>
      <c r="X76" s="35"/>
      <c r="Y76" s="209"/>
      <c r="Z76" s="209"/>
      <c r="AA76" s="209"/>
      <c r="AB76" s="209"/>
      <c r="AC76" s="209"/>
      <c r="AD76" s="209"/>
      <c r="AE76" s="209"/>
      <c r="AF76" s="209"/>
      <c r="AG76" s="35"/>
      <c r="AH76" s="209"/>
      <c r="AI76" s="209"/>
      <c r="AJ76" s="209"/>
      <c r="AK76" s="209"/>
      <c r="AL76" s="209"/>
      <c r="AM76" s="209"/>
      <c r="AN76" s="209"/>
      <c r="AO76" s="209"/>
      <c r="AP76" s="35"/>
      <c r="AQ76" s="209"/>
      <c r="AR76" s="209"/>
      <c r="AS76" s="209"/>
      <c r="AT76" s="209"/>
      <c r="AU76" s="209"/>
      <c r="AV76" s="209"/>
      <c r="AW76" s="209"/>
      <c r="AX76" s="209"/>
      <c r="AY76" s="35"/>
      <c r="AZ76" s="209"/>
      <c r="BA76" s="209"/>
      <c r="BB76" s="209"/>
      <c r="BC76" s="209"/>
      <c r="BD76" s="209"/>
      <c r="BE76" s="209"/>
      <c r="BF76" s="209"/>
      <c r="BG76" s="209"/>
      <c r="BH76" s="35"/>
      <c r="BI76" s="209"/>
      <c r="BJ76" s="209"/>
      <c r="BK76" s="209"/>
      <c r="BL76" s="209"/>
      <c r="BM76" s="209"/>
      <c r="BN76" s="209"/>
      <c r="BO76" s="638"/>
      <c r="BP76" s="638"/>
      <c r="BQ76" s="638"/>
      <c r="BR76" s="638"/>
      <c r="BS76" s="638"/>
      <c r="BT76" s="638"/>
      <c r="BU76" s="638"/>
      <c r="BV76" s="638"/>
      <c r="BW76" s="638"/>
      <c r="BX76" s="638"/>
      <c r="BY76" s="638"/>
      <c r="BZ76" s="638"/>
      <c r="CA76" s="638"/>
      <c r="CB76" s="638"/>
      <c r="CC76" s="638"/>
      <c r="CD76" s="638"/>
      <c r="CE76" s="638"/>
      <c r="CF76" s="638"/>
      <c r="CG76" s="638"/>
      <c r="CH76" s="638"/>
      <c r="CI76" s="638"/>
      <c r="CJ76" s="638"/>
      <c r="CK76" s="638"/>
      <c r="CL76" s="638"/>
      <c r="CM76" s="638"/>
      <c r="CN76" s="638"/>
      <c r="CO76" s="638"/>
      <c r="CP76" s="638"/>
      <c r="CQ76" s="638"/>
      <c r="CR76" s="638"/>
      <c r="CS76" s="638"/>
      <c r="CT76" s="638"/>
      <c r="CU76" s="638"/>
      <c r="CV76" s="638"/>
      <c r="CW76" s="638"/>
      <c r="CX76" s="638"/>
      <c r="CY76" s="638"/>
      <c r="CZ76" s="638"/>
      <c r="DA76" s="638"/>
      <c r="DB76" s="638"/>
      <c r="DC76" s="638"/>
      <c r="DD76" s="638"/>
      <c r="DE76" s="638"/>
      <c r="DF76" s="638"/>
      <c r="DG76" s="638"/>
      <c r="DH76" s="638"/>
      <c r="DI76" s="638"/>
      <c r="DJ76" s="638"/>
      <c r="DK76" s="638"/>
      <c r="DL76" s="638"/>
      <c r="DM76" s="638"/>
      <c r="DN76" s="638"/>
      <c r="DO76" s="638"/>
      <c r="DP76" s="638"/>
      <c r="DQ76" s="638"/>
      <c r="DR76" s="638"/>
      <c r="DS76" s="638"/>
      <c r="DT76" s="638"/>
      <c r="DU76" s="638"/>
    </row>
    <row r="77" spans="2:263" ht="18.75" customHeight="1" x14ac:dyDescent="0.25">
      <c r="B77" s="226">
        <v>18</v>
      </c>
      <c r="C77" s="1028" t="s">
        <v>2037</v>
      </c>
      <c r="D77" s="1029"/>
      <c r="E77" s="1029"/>
      <c r="F77" s="1029"/>
      <c r="G77" s="1029"/>
      <c r="H77" s="1029"/>
      <c r="I77" s="1029"/>
      <c r="J77" s="1029"/>
      <c r="K77" s="1029"/>
      <c r="L77" s="1029"/>
      <c r="M77" s="1030"/>
      <c r="N77" s="209"/>
      <c r="O77" s="209"/>
      <c r="P77" s="35"/>
      <c r="Q77" s="209"/>
      <c r="R77" s="209"/>
      <c r="S77" s="209"/>
      <c r="T77" s="209"/>
      <c r="U77" s="209"/>
      <c r="V77" s="209"/>
      <c r="W77" s="209"/>
      <c r="X77" s="35"/>
      <c r="Y77" s="209"/>
      <c r="Z77" s="209"/>
      <c r="AA77" s="209"/>
      <c r="AB77" s="209"/>
      <c r="AC77" s="209"/>
      <c r="AD77" s="209"/>
      <c r="AE77" s="209"/>
      <c r="AF77" s="209"/>
      <c r="AG77" s="35"/>
      <c r="AH77" s="209"/>
      <c r="AI77" s="209"/>
      <c r="AJ77" s="209"/>
      <c r="AK77" s="209"/>
      <c r="AL77" s="209"/>
      <c r="AM77" s="209"/>
      <c r="AN77" s="209"/>
      <c r="AO77" s="209"/>
      <c r="AP77" s="35"/>
      <c r="AQ77" s="209"/>
      <c r="AR77" s="209"/>
      <c r="AS77" s="209"/>
      <c r="AT77" s="209"/>
      <c r="AU77" s="209"/>
      <c r="AV77" s="209"/>
      <c r="AW77" s="209"/>
      <c r="AX77" s="209"/>
      <c r="AY77" s="35"/>
      <c r="AZ77" s="209"/>
      <c r="BA77" s="209"/>
      <c r="BB77" s="209"/>
      <c r="BC77" s="209"/>
      <c r="BD77" s="209"/>
      <c r="BE77" s="209"/>
      <c r="BF77" s="209"/>
      <c r="BG77" s="209"/>
      <c r="BH77" s="35"/>
      <c r="BI77" s="209"/>
      <c r="BJ77" s="209"/>
      <c r="BK77" s="209"/>
      <c r="BL77" s="209"/>
      <c r="BM77" s="209"/>
      <c r="BN77" s="209"/>
      <c r="BO77" s="638"/>
      <c r="BP77" s="638"/>
      <c r="BQ77" s="638"/>
      <c r="BR77" s="638"/>
      <c r="BS77" s="638"/>
      <c r="BT77" s="638"/>
      <c r="BU77" s="638"/>
      <c r="BV77" s="638"/>
      <c r="BW77" s="638"/>
      <c r="BX77" s="638"/>
      <c r="BY77" s="638"/>
      <c r="BZ77" s="638"/>
      <c r="CA77" s="638"/>
      <c r="CB77" s="638"/>
      <c r="CC77" s="638"/>
      <c r="CD77" s="638"/>
      <c r="CE77" s="638"/>
      <c r="CF77" s="638"/>
      <c r="CG77" s="638"/>
      <c r="CH77" s="638"/>
      <c r="CI77" s="638"/>
      <c r="CJ77" s="638"/>
      <c r="CK77" s="638"/>
      <c r="CL77" s="638"/>
      <c r="CM77" s="638"/>
      <c r="CN77" s="638"/>
      <c r="CO77" s="638"/>
      <c r="CP77" s="638"/>
      <c r="CQ77" s="638"/>
      <c r="CR77" s="638"/>
      <c r="CS77" s="638"/>
      <c r="CT77" s="638"/>
      <c r="CU77" s="638"/>
      <c r="CV77" s="638"/>
      <c r="CW77" s="638"/>
      <c r="CX77" s="638"/>
      <c r="CY77" s="638"/>
      <c r="CZ77" s="638"/>
      <c r="DA77" s="638"/>
      <c r="DB77" s="638"/>
      <c r="DC77" s="638"/>
      <c r="DD77" s="638"/>
      <c r="DE77" s="638"/>
      <c r="DF77" s="638"/>
      <c r="DG77" s="638"/>
      <c r="DH77" s="638"/>
      <c r="DI77" s="638"/>
      <c r="DJ77" s="638"/>
      <c r="DK77" s="638"/>
      <c r="DL77" s="638"/>
      <c r="DM77" s="638"/>
      <c r="DN77" s="638"/>
      <c r="DO77" s="638"/>
      <c r="DP77" s="638"/>
      <c r="DQ77" s="638"/>
      <c r="DR77" s="638"/>
      <c r="DS77" s="638"/>
      <c r="DT77" s="638"/>
      <c r="DU77" s="638"/>
    </row>
    <row r="78" spans="2:263" ht="45" customHeight="1" x14ac:dyDescent="0.25">
      <c r="B78" s="226">
        <v>19</v>
      </c>
      <c r="C78" s="1028" t="s">
        <v>2038</v>
      </c>
      <c r="D78" s="1029"/>
      <c r="E78" s="1029"/>
      <c r="F78" s="1029"/>
      <c r="G78" s="1029"/>
      <c r="H78" s="1029"/>
      <c r="I78" s="1029"/>
      <c r="J78" s="1029"/>
      <c r="K78" s="1029"/>
      <c r="L78" s="1029"/>
      <c r="M78" s="1030"/>
      <c r="N78" s="209"/>
      <c r="O78" s="209"/>
      <c r="P78" s="35"/>
      <c r="Q78" s="209"/>
      <c r="R78" s="209"/>
      <c r="S78" s="209"/>
      <c r="T78" s="209"/>
      <c r="U78" s="209"/>
      <c r="V78" s="209"/>
      <c r="W78" s="209"/>
      <c r="X78" s="35"/>
      <c r="Y78" s="209"/>
      <c r="Z78" s="209"/>
      <c r="AA78" s="209"/>
      <c r="AB78" s="209"/>
      <c r="AC78" s="209"/>
      <c r="AD78" s="209"/>
      <c r="AE78" s="209"/>
      <c r="AF78" s="209"/>
      <c r="AG78" s="35"/>
      <c r="AH78" s="209"/>
      <c r="AI78" s="209"/>
      <c r="AJ78" s="209"/>
      <c r="AK78" s="209"/>
      <c r="AL78" s="209"/>
      <c r="AM78" s="209"/>
      <c r="AN78" s="209"/>
      <c r="AO78" s="209"/>
      <c r="AP78" s="35"/>
      <c r="AQ78" s="209"/>
      <c r="AR78" s="209"/>
      <c r="AS78" s="209"/>
      <c r="AT78" s="209"/>
      <c r="AU78" s="209"/>
      <c r="AV78" s="209"/>
      <c r="AW78" s="209"/>
      <c r="AX78" s="209"/>
      <c r="AY78" s="35"/>
      <c r="AZ78" s="209"/>
      <c r="BA78" s="209"/>
      <c r="BB78" s="209"/>
      <c r="BC78" s="209"/>
      <c r="BD78" s="209"/>
      <c r="BE78" s="209"/>
      <c r="BF78" s="209"/>
      <c r="BG78" s="209"/>
      <c r="BH78" s="35"/>
      <c r="BI78" s="209"/>
      <c r="BJ78" s="209"/>
      <c r="BK78" s="209"/>
      <c r="BL78" s="209"/>
      <c r="BM78" s="209"/>
      <c r="BN78" s="209"/>
      <c r="BO78" s="638"/>
      <c r="BP78" s="638"/>
      <c r="BQ78" s="638"/>
      <c r="BR78" s="638"/>
      <c r="BS78" s="638"/>
      <c r="BT78" s="638"/>
      <c r="BU78" s="638"/>
      <c r="BV78" s="638"/>
      <c r="BW78" s="638"/>
      <c r="BX78" s="638"/>
      <c r="BY78" s="638"/>
      <c r="BZ78" s="638"/>
      <c r="CA78" s="638"/>
      <c r="CB78" s="638"/>
      <c r="CC78" s="638"/>
      <c r="CD78" s="638"/>
      <c r="CE78" s="638"/>
      <c r="CF78" s="638"/>
      <c r="CG78" s="638"/>
      <c r="CH78" s="638"/>
      <c r="CI78" s="638"/>
      <c r="CJ78" s="638"/>
      <c r="CK78" s="638"/>
      <c r="CL78" s="638"/>
      <c r="CM78" s="638"/>
      <c r="CN78" s="638"/>
      <c r="CO78" s="638"/>
      <c r="CP78" s="638"/>
      <c r="CQ78" s="638"/>
      <c r="CR78" s="638"/>
      <c r="CS78" s="638"/>
      <c r="CT78" s="638"/>
      <c r="CU78" s="638"/>
      <c r="CV78" s="638"/>
      <c r="CW78" s="638"/>
      <c r="CX78" s="638"/>
      <c r="CY78" s="638"/>
      <c r="CZ78" s="638"/>
      <c r="DA78" s="638"/>
      <c r="DB78" s="638"/>
      <c r="DC78" s="638"/>
      <c r="DD78" s="638"/>
      <c r="DE78" s="638"/>
      <c r="DF78" s="638"/>
      <c r="DG78" s="638"/>
      <c r="DH78" s="638"/>
      <c r="DI78" s="638"/>
      <c r="DJ78" s="638"/>
      <c r="DK78" s="638"/>
      <c r="DL78" s="638"/>
      <c r="DM78" s="638"/>
      <c r="DN78" s="638"/>
      <c r="DO78" s="638"/>
      <c r="DP78" s="638"/>
      <c r="DQ78" s="638"/>
      <c r="DR78" s="638"/>
      <c r="DS78" s="638"/>
      <c r="DT78" s="638"/>
      <c r="DU78" s="638"/>
    </row>
    <row r="79" spans="2:263" ht="88.5" customHeight="1" x14ac:dyDescent="0.25">
      <c r="B79" s="226">
        <v>20</v>
      </c>
      <c r="C79" s="1028" t="s">
        <v>2039</v>
      </c>
      <c r="D79" s="1029"/>
      <c r="E79" s="1029"/>
      <c r="F79" s="1029"/>
      <c r="G79" s="1029"/>
      <c r="H79" s="1029"/>
      <c r="I79" s="1029"/>
      <c r="J79" s="1029"/>
      <c r="K79" s="1029"/>
      <c r="L79" s="1029"/>
      <c r="M79" s="1030"/>
      <c r="N79" s="209"/>
      <c r="O79" s="209"/>
      <c r="P79" s="35"/>
      <c r="Q79" s="209"/>
      <c r="R79" s="209"/>
      <c r="S79" s="209"/>
      <c r="T79" s="209"/>
      <c r="U79" s="209"/>
      <c r="V79" s="209"/>
      <c r="W79" s="209"/>
      <c r="X79" s="35"/>
      <c r="Y79" s="209"/>
      <c r="Z79" s="209"/>
      <c r="AA79" s="209"/>
      <c r="AB79" s="209"/>
      <c r="AC79" s="209"/>
      <c r="AD79" s="209"/>
      <c r="AE79" s="209"/>
      <c r="AF79" s="209"/>
      <c r="AG79" s="35"/>
      <c r="AH79" s="209"/>
      <c r="AI79" s="209"/>
      <c r="AJ79" s="209"/>
      <c r="AK79" s="209"/>
      <c r="AL79" s="209"/>
      <c r="AM79" s="209"/>
      <c r="AN79" s="209"/>
      <c r="AO79" s="209"/>
      <c r="AP79" s="35"/>
      <c r="AQ79" s="209"/>
      <c r="AR79" s="209"/>
      <c r="AS79" s="209"/>
      <c r="AT79" s="209"/>
      <c r="AU79" s="209"/>
      <c r="AV79" s="209"/>
      <c r="AW79" s="209"/>
      <c r="AX79" s="209"/>
      <c r="AY79" s="35"/>
      <c r="AZ79" s="209"/>
      <c r="BA79" s="209"/>
      <c r="BB79" s="209"/>
      <c r="BC79" s="209"/>
      <c r="BD79" s="209"/>
      <c r="BE79" s="209"/>
      <c r="BF79" s="209"/>
      <c r="BG79" s="209"/>
      <c r="BH79" s="35"/>
      <c r="BI79" s="209"/>
      <c r="BJ79" s="209"/>
      <c r="BK79" s="209"/>
      <c r="BL79" s="209"/>
      <c r="BM79" s="209"/>
      <c r="BN79" s="209"/>
      <c r="BO79" s="638"/>
      <c r="BP79" s="638"/>
      <c r="BQ79" s="638"/>
      <c r="BR79" s="638"/>
      <c r="BS79" s="638"/>
      <c r="BT79" s="638"/>
      <c r="BU79" s="638"/>
      <c r="BV79" s="638"/>
      <c r="BW79" s="638"/>
      <c r="BX79" s="638"/>
      <c r="BY79" s="638"/>
      <c r="BZ79" s="638"/>
      <c r="CA79" s="638"/>
      <c r="CB79" s="638"/>
      <c r="CC79" s="638"/>
      <c r="CD79" s="638"/>
      <c r="CE79" s="638"/>
      <c r="CF79" s="638"/>
      <c r="CG79" s="638"/>
      <c r="CH79" s="638"/>
      <c r="CI79" s="638"/>
      <c r="CJ79" s="638"/>
      <c r="CK79" s="638"/>
      <c r="CL79" s="638"/>
      <c r="CM79" s="638"/>
      <c r="CN79" s="638"/>
      <c r="CO79" s="638"/>
      <c r="CP79" s="638"/>
      <c r="CQ79" s="638"/>
      <c r="CR79" s="638"/>
      <c r="CS79" s="638"/>
      <c r="CT79" s="638"/>
      <c r="CU79" s="638"/>
      <c r="CV79" s="638"/>
      <c r="CW79" s="638"/>
      <c r="CX79" s="638"/>
      <c r="CY79" s="638"/>
      <c r="CZ79" s="638"/>
      <c r="DA79" s="638"/>
      <c r="DB79" s="638"/>
      <c r="DC79" s="638"/>
      <c r="DD79" s="638"/>
      <c r="DE79" s="638"/>
      <c r="DF79" s="638"/>
      <c r="DG79" s="638"/>
      <c r="DH79" s="638"/>
      <c r="DI79" s="638"/>
      <c r="DJ79" s="638"/>
      <c r="DK79" s="638"/>
      <c r="DL79" s="638"/>
      <c r="DM79" s="638"/>
      <c r="DN79" s="638"/>
      <c r="DO79" s="638"/>
      <c r="DP79" s="638"/>
      <c r="DQ79" s="638"/>
      <c r="DR79" s="638"/>
      <c r="DS79" s="638"/>
      <c r="DT79" s="638"/>
      <c r="DU79" s="638"/>
    </row>
    <row r="80" spans="2:263" ht="15" customHeight="1" x14ac:dyDescent="0.25">
      <c r="B80" s="226">
        <v>21</v>
      </c>
      <c r="C80" s="1028" t="s">
        <v>2040</v>
      </c>
      <c r="D80" s="1029"/>
      <c r="E80" s="1029"/>
      <c r="F80" s="1029"/>
      <c r="G80" s="1029"/>
      <c r="H80" s="1029"/>
      <c r="I80" s="1029"/>
      <c r="J80" s="1029"/>
      <c r="K80" s="1029"/>
      <c r="L80" s="1029"/>
      <c r="M80" s="1030"/>
      <c r="N80" s="209"/>
      <c r="O80" s="209"/>
      <c r="P80" s="35"/>
      <c r="Q80" s="209"/>
      <c r="R80" s="209"/>
      <c r="S80" s="209"/>
      <c r="T80" s="209"/>
      <c r="U80" s="209"/>
      <c r="V80" s="209"/>
      <c r="W80" s="209"/>
      <c r="X80" s="35"/>
      <c r="Y80" s="209"/>
      <c r="Z80" s="209"/>
      <c r="AA80" s="209"/>
      <c r="AB80" s="209"/>
      <c r="AC80" s="209"/>
      <c r="AD80" s="209"/>
      <c r="AE80" s="209"/>
      <c r="AF80" s="209"/>
      <c r="AG80" s="35"/>
      <c r="AH80" s="209"/>
      <c r="AI80" s="209"/>
      <c r="AJ80" s="209"/>
      <c r="AK80" s="209"/>
      <c r="AL80" s="209"/>
      <c r="AM80" s="209"/>
      <c r="AN80" s="209"/>
      <c r="AO80" s="209"/>
      <c r="AP80" s="35"/>
      <c r="AQ80" s="209"/>
      <c r="AR80" s="209"/>
      <c r="AS80" s="209"/>
      <c r="AT80" s="209"/>
      <c r="AU80" s="209"/>
      <c r="AV80" s="209"/>
      <c r="AW80" s="209"/>
      <c r="AX80" s="209"/>
      <c r="AY80" s="35"/>
      <c r="AZ80" s="209"/>
      <c r="BA80" s="209"/>
      <c r="BB80" s="209"/>
      <c r="BC80" s="209"/>
      <c r="BD80" s="209"/>
      <c r="BE80" s="209"/>
      <c r="BF80" s="209"/>
      <c r="BG80" s="209"/>
      <c r="BH80" s="35"/>
      <c r="BI80" s="209"/>
      <c r="BJ80" s="209"/>
      <c r="BK80" s="209"/>
      <c r="BL80" s="209"/>
      <c r="BM80" s="209"/>
      <c r="BN80" s="209"/>
      <c r="BO80" s="638"/>
      <c r="BP80" s="638"/>
      <c r="BQ80" s="638"/>
      <c r="BR80" s="638"/>
      <c r="BS80" s="638"/>
      <c r="BT80" s="638"/>
      <c r="BU80" s="638"/>
      <c r="BV80" s="638"/>
      <c r="BW80" s="638"/>
      <c r="BX80" s="638"/>
      <c r="BY80" s="638"/>
      <c r="BZ80" s="638"/>
      <c r="CA80" s="638"/>
      <c r="CB80" s="638"/>
      <c r="CC80" s="638"/>
      <c r="CD80" s="638"/>
      <c r="CE80" s="638"/>
      <c r="CF80" s="638"/>
      <c r="CG80" s="638"/>
      <c r="CH80" s="638"/>
      <c r="CI80" s="638"/>
      <c r="CJ80" s="638"/>
      <c r="CK80" s="638"/>
      <c r="CL80" s="638"/>
      <c r="CM80" s="638"/>
      <c r="CN80" s="638"/>
      <c r="CO80" s="638"/>
      <c r="CP80" s="638"/>
      <c r="CQ80" s="638"/>
      <c r="CR80" s="638"/>
      <c r="CS80" s="638"/>
      <c r="CT80" s="638"/>
      <c r="CU80" s="638"/>
      <c r="CV80" s="638"/>
      <c r="CW80" s="638"/>
      <c r="CX80" s="638"/>
      <c r="CY80" s="638"/>
      <c r="CZ80" s="638"/>
      <c r="DA80" s="638"/>
      <c r="DB80" s="638"/>
      <c r="DC80" s="638"/>
      <c r="DD80" s="638"/>
      <c r="DE80" s="638"/>
      <c r="DF80" s="638"/>
      <c r="DG80" s="638"/>
      <c r="DH80" s="638"/>
      <c r="DI80" s="638"/>
      <c r="DJ80" s="638"/>
      <c r="DK80" s="638"/>
      <c r="DL80" s="638"/>
      <c r="DM80" s="638"/>
      <c r="DN80" s="638"/>
      <c r="DO80" s="638"/>
      <c r="DP80" s="638"/>
      <c r="DQ80" s="638"/>
      <c r="DR80" s="638"/>
      <c r="DS80" s="638"/>
      <c r="DT80" s="638"/>
      <c r="DU80" s="638"/>
    </row>
    <row r="81" spans="2:125" ht="45" customHeight="1" x14ac:dyDescent="0.25">
      <c r="B81" s="785">
        <v>22</v>
      </c>
      <c r="C81" s="1028" t="s">
        <v>2041</v>
      </c>
      <c r="D81" s="1029"/>
      <c r="E81" s="1029"/>
      <c r="F81" s="1029"/>
      <c r="G81" s="1029"/>
      <c r="H81" s="1029"/>
      <c r="I81" s="1029"/>
      <c r="J81" s="1029"/>
      <c r="K81" s="1029"/>
      <c r="L81" s="1029"/>
      <c r="M81" s="1030"/>
      <c r="N81" s="209"/>
      <c r="O81" s="209"/>
      <c r="P81" s="35"/>
      <c r="Q81" s="209"/>
      <c r="R81" s="209"/>
      <c r="S81" s="209"/>
      <c r="T81" s="209"/>
      <c r="U81" s="209"/>
      <c r="V81" s="209"/>
      <c r="W81" s="209"/>
      <c r="X81" s="35"/>
      <c r="Y81" s="209"/>
      <c r="Z81" s="209"/>
      <c r="AA81" s="209"/>
      <c r="AB81" s="209"/>
      <c r="AC81" s="209"/>
      <c r="AD81" s="209"/>
      <c r="AE81" s="209"/>
      <c r="AF81" s="209"/>
      <c r="AG81" s="35"/>
      <c r="AH81" s="209"/>
      <c r="AI81" s="209"/>
      <c r="AJ81" s="209"/>
      <c r="AK81" s="209"/>
      <c r="AL81" s="209"/>
      <c r="AM81" s="209"/>
      <c r="AN81" s="209"/>
      <c r="AO81" s="209"/>
      <c r="AP81" s="35"/>
      <c r="AQ81" s="209"/>
      <c r="AR81" s="209"/>
      <c r="AS81" s="209"/>
      <c r="AT81" s="209"/>
      <c r="AU81" s="209"/>
      <c r="AV81" s="209"/>
      <c r="AW81" s="209"/>
      <c r="AX81" s="209"/>
      <c r="AY81" s="35"/>
      <c r="AZ81" s="209"/>
      <c r="BA81" s="209"/>
      <c r="BB81" s="209"/>
      <c r="BC81" s="209"/>
      <c r="BD81" s="209"/>
      <c r="BE81" s="209"/>
      <c r="BF81" s="209"/>
      <c r="BG81" s="209"/>
      <c r="BH81" s="35"/>
      <c r="BI81" s="209"/>
      <c r="BJ81" s="209"/>
      <c r="BK81" s="209"/>
      <c r="BL81" s="209"/>
      <c r="BM81" s="209"/>
      <c r="BN81" s="209"/>
      <c r="BO81" s="638"/>
      <c r="BP81" s="638"/>
      <c r="BQ81" s="638"/>
      <c r="BR81" s="638"/>
      <c r="BS81" s="638"/>
      <c r="BT81" s="638"/>
      <c r="BU81" s="638"/>
      <c r="BV81" s="638"/>
      <c r="BW81" s="638"/>
      <c r="BX81" s="638"/>
      <c r="BY81" s="638"/>
      <c r="BZ81" s="638"/>
      <c r="CA81" s="638"/>
      <c r="CB81" s="638"/>
      <c r="CC81" s="638"/>
      <c r="CD81" s="638"/>
      <c r="CE81" s="638"/>
      <c r="CF81" s="638"/>
      <c r="CG81" s="638"/>
      <c r="CH81" s="638"/>
      <c r="CI81" s="638"/>
      <c r="CJ81" s="638"/>
      <c r="CK81" s="638"/>
      <c r="CL81" s="638"/>
      <c r="CM81" s="638"/>
      <c r="CN81" s="638"/>
      <c r="CO81" s="638"/>
      <c r="CP81" s="638"/>
      <c r="CQ81" s="638"/>
      <c r="CR81" s="638"/>
      <c r="CS81" s="638"/>
      <c r="CT81" s="638"/>
      <c r="CU81" s="638"/>
      <c r="CV81" s="638"/>
      <c r="CW81" s="638"/>
      <c r="CX81" s="638"/>
      <c r="CY81" s="638"/>
      <c r="CZ81" s="638"/>
      <c r="DA81" s="638"/>
      <c r="DB81" s="638"/>
      <c r="DC81" s="638"/>
      <c r="DD81" s="638"/>
      <c r="DE81" s="638"/>
      <c r="DF81" s="638"/>
      <c r="DG81" s="638"/>
      <c r="DH81" s="638"/>
      <c r="DI81" s="638"/>
      <c r="DJ81" s="638"/>
      <c r="DK81" s="638"/>
      <c r="DL81" s="638"/>
      <c r="DM81" s="638"/>
      <c r="DN81" s="638"/>
      <c r="DO81" s="638"/>
      <c r="DP81" s="638"/>
      <c r="DQ81" s="638"/>
      <c r="DR81" s="638"/>
      <c r="DS81" s="638"/>
      <c r="DT81" s="638"/>
      <c r="DU81" s="638"/>
    </row>
    <row r="82" spans="2:125" ht="45" customHeight="1" x14ac:dyDescent="0.25">
      <c r="B82" s="226">
        <v>23</v>
      </c>
      <c r="C82" s="1028" t="s">
        <v>2042</v>
      </c>
      <c r="D82" s="1029"/>
      <c r="E82" s="1029"/>
      <c r="F82" s="1029"/>
      <c r="G82" s="1029"/>
      <c r="H82" s="1029"/>
      <c r="I82" s="1029"/>
      <c r="J82" s="1029"/>
      <c r="K82" s="1029"/>
      <c r="L82" s="1029"/>
      <c r="M82" s="1030"/>
      <c r="N82" s="209"/>
      <c r="O82" s="209"/>
      <c r="P82" s="35"/>
      <c r="Q82" s="209"/>
      <c r="R82" s="209"/>
      <c r="S82" s="209"/>
      <c r="T82" s="209"/>
      <c r="U82" s="209"/>
      <c r="V82" s="209"/>
      <c r="W82" s="209"/>
      <c r="X82" s="35"/>
      <c r="Y82" s="209"/>
      <c r="Z82" s="209"/>
      <c r="AA82" s="209"/>
      <c r="AB82" s="209"/>
      <c r="AC82" s="209"/>
      <c r="AD82" s="209"/>
      <c r="AE82" s="209"/>
      <c r="AF82" s="209"/>
      <c r="AG82" s="35"/>
      <c r="AH82" s="209"/>
      <c r="AI82" s="209"/>
      <c r="AJ82" s="209"/>
      <c r="AK82" s="209"/>
      <c r="AL82" s="209"/>
      <c r="AM82" s="209"/>
      <c r="AN82" s="209"/>
      <c r="AO82" s="209"/>
      <c r="AP82" s="35"/>
      <c r="AQ82" s="209"/>
      <c r="AR82" s="209"/>
      <c r="AS82" s="209"/>
      <c r="AT82" s="209"/>
      <c r="AU82" s="209"/>
      <c r="AV82" s="209"/>
      <c r="AW82" s="209"/>
      <c r="AX82" s="209"/>
      <c r="AY82" s="35"/>
      <c r="AZ82" s="209"/>
      <c r="BA82" s="209"/>
      <c r="BB82" s="209"/>
      <c r="BC82" s="209"/>
      <c r="BD82" s="209"/>
      <c r="BE82" s="209"/>
      <c r="BF82" s="209"/>
      <c r="BG82" s="209"/>
      <c r="BH82" s="35"/>
      <c r="BI82" s="209"/>
      <c r="BJ82" s="209"/>
      <c r="BK82" s="209"/>
      <c r="BL82" s="209"/>
      <c r="BM82" s="209"/>
      <c r="BN82" s="209"/>
    </row>
    <row r="83" spans="2:125" ht="15" customHeight="1" x14ac:dyDescent="0.25">
      <c r="B83" s="782" t="s">
        <v>327</v>
      </c>
      <c r="C83" s="524" t="str">
        <f>$C$40</f>
        <v>Recharges for assets shared by retail and wholesale</v>
      </c>
      <c r="D83" s="783"/>
      <c r="E83" s="783"/>
      <c r="F83" s="783"/>
      <c r="G83" s="783"/>
      <c r="H83" s="783"/>
      <c r="I83" s="783"/>
      <c r="J83" s="783"/>
      <c r="K83" s="783"/>
      <c r="L83" s="783"/>
      <c r="M83" s="784"/>
      <c r="N83" s="209"/>
      <c r="O83" s="209"/>
      <c r="P83" s="35"/>
      <c r="Q83" s="209"/>
      <c r="R83" s="209"/>
      <c r="S83" s="209"/>
      <c r="T83" s="209"/>
      <c r="U83" s="209"/>
      <c r="V83" s="209"/>
      <c r="W83" s="209"/>
      <c r="X83" s="35"/>
      <c r="Y83" s="209"/>
      <c r="Z83" s="209"/>
      <c r="AA83" s="209"/>
      <c r="AB83" s="209"/>
      <c r="AC83" s="209"/>
      <c r="AD83" s="209"/>
      <c r="AE83" s="209"/>
      <c r="AF83" s="209"/>
      <c r="AG83" s="35"/>
      <c r="AH83" s="209"/>
      <c r="AI83" s="209"/>
      <c r="AJ83" s="209"/>
      <c r="AK83" s="209"/>
      <c r="AL83" s="209"/>
      <c r="AM83" s="209"/>
      <c r="AN83" s="209"/>
      <c r="AO83" s="209"/>
      <c r="AP83" s="35"/>
      <c r="AQ83" s="209"/>
      <c r="AR83" s="209"/>
      <c r="AS83" s="209"/>
      <c r="AT83" s="209"/>
      <c r="AU83" s="209"/>
      <c r="AV83" s="209"/>
      <c r="AW83" s="209"/>
      <c r="AX83" s="209"/>
      <c r="AY83" s="35"/>
      <c r="AZ83" s="209"/>
      <c r="BA83" s="209"/>
      <c r="BB83" s="209"/>
      <c r="BC83" s="209"/>
      <c r="BD83" s="209"/>
      <c r="BE83" s="209"/>
      <c r="BF83" s="209"/>
      <c r="BG83" s="209"/>
      <c r="BH83" s="35"/>
      <c r="BI83" s="209"/>
      <c r="BJ83" s="209"/>
      <c r="BK83" s="209"/>
      <c r="BL83" s="209"/>
      <c r="BM83" s="209"/>
      <c r="BN83" s="209"/>
    </row>
    <row r="84" spans="2:125" ht="45" customHeight="1" x14ac:dyDescent="0.25">
      <c r="B84" s="786">
        <v>24</v>
      </c>
      <c r="C84" s="1097" t="s">
        <v>2043</v>
      </c>
      <c r="D84" s="1098"/>
      <c r="E84" s="1098"/>
      <c r="F84" s="1098"/>
      <c r="G84" s="1098"/>
      <c r="H84" s="1098"/>
      <c r="I84" s="1098"/>
      <c r="J84" s="1098"/>
      <c r="K84" s="1098"/>
      <c r="L84" s="1098"/>
      <c r="M84" s="1099"/>
      <c r="N84" s="209"/>
      <c r="O84" s="209"/>
      <c r="P84" s="35"/>
      <c r="Q84" s="209"/>
      <c r="R84" s="209"/>
      <c r="S84" s="209"/>
      <c r="T84" s="209"/>
      <c r="U84" s="209"/>
      <c r="V84" s="209"/>
      <c r="W84" s="209"/>
      <c r="X84" s="35"/>
      <c r="Y84" s="209"/>
      <c r="Z84" s="209"/>
      <c r="AA84" s="209"/>
      <c r="AB84" s="209"/>
      <c r="AC84" s="209"/>
      <c r="AD84" s="209"/>
      <c r="AE84" s="209"/>
      <c r="AF84" s="209"/>
      <c r="AG84" s="35"/>
      <c r="AH84" s="209"/>
      <c r="AI84" s="209"/>
      <c r="AJ84" s="209"/>
      <c r="AK84" s="209"/>
      <c r="AL84" s="209"/>
      <c r="AM84" s="209"/>
      <c r="AN84" s="209"/>
      <c r="AO84" s="209"/>
      <c r="AP84" s="35"/>
      <c r="AQ84" s="209"/>
      <c r="AR84" s="209"/>
      <c r="AS84" s="209"/>
      <c r="AT84" s="209"/>
      <c r="AU84" s="209"/>
      <c r="AV84" s="209"/>
      <c r="AW84" s="209"/>
      <c r="AX84" s="209"/>
      <c r="AY84" s="35"/>
      <c r="AZ84" s="209"/>
      <c r="BA84" s="209"/>
      <c r="BB84" s="209"/>
      <c r="BC84" s="209"/>
      <c r="BD84" s="209"/>
      <c r="BE84" s="209"/>
      <c r="BF84" s="209"/>
      <c r="BG84" s="209"/>
      <c r="BH84" s="35"/>
      <c r="BI84" s="209"/>
      <c r="BJ84" s="209"/>
      <c r="BK84" s="209"/>
      <c r="BL84" s="209"/>
      <c r="BM84" s="209"/>
      <c r="BN84" s="209"/>
    </row>
    <row r="85" spans="2:125" ht="45" customHeight="1" x14ac:dyDescent="0.25">
      <c r="B85" s="785">
        <v>25</v>
      </c>
      <c r="C85" s="1097" t="s">
        <v>2044</v>
      </c>
      <c r="D85" s="1098"/>
      <c r="E85" s="1098"/>
      <c r="F85" s="1098"/>
      <c r="G85" s="1098"/>
      <c r="H85" s="1098"/>
      <c r="I85" s="1098"/>
      <c r="J85" s="1098"/>
      <c r="K85" s="1098"/>
      <c r="L85" s="1098"/>
      <c r="M85" s="1099"/>
      <c r="N85" s="209"/>
      <c r="P85" s="35"/>
      <c r="Q85" s="209"/>
      <c r="R85" s="209"/>
      <c r="S85" s="209"/>
      <c r="T85" s="209"/>
      <c r="U85" s="209"/>
      <c r="V85" s="209"/>
      <c r="W85" s="209"/>
      <c r="X85" s="35"/>
      <c r="Y85" s="209"/>
      <c r="Z85" s="209"/>
      <c r="AA85" s="209"/>
      <c r="AB85" s="209"/>
      <c r="AC85" s="209"/>
      <c r="AD85" s="209"/>
      <c r="AE85" s="209"/>
      <c r="AF85" s="209"/>
      <c r="AG85" s="35"/>
      <c r="AH85" s="209"/>
      <c r="AI85" s="209"/>
      <c r="AJ85" s="209"/>
      <c r="AK85" s="209"/>
      <c r="AL85" s="209"/>
      <c r="AM85" s="209"/>
      <c r="AN85" s="209"/>
      <c r="AO85" s="209"/>
      <c r="AP85" s="35"/>
      <c r="AQ85" s="209"/>
      <c r="AR85" s="209"/>
      <c r="AS85" s="209"/>
      <c r="AT85" s="209"/>
      <c r="AU85" s="209"/>
      <c r="AV85" s="209"/>
      <c r="AW85" s="209"/>
      <c r="AX85" s="209"/>
      <c r="AY85" s="35"/>
      <c r="AZ85" s="209"/>
      <c r="BA85" s="209"/>
      <c r="BB85" s="209"/>
      <c r="BC85" s="209"/>
      <c r="BD85" s="209"/>
      <c r="BE85" s="209"/>
      <c r="BF85" s="209"/>
      <c r="BG85" s="209"/>
      <c r="BH85" s="35"/>
      <c r="BI85" s="209"/>
      <c r="BJ85" s="209"/>
      <c r="BK85" s="209"/>
      <c r="BL85" s="209"/>
      <c r="BM85" s="209"/>
      <c r="BN85" s="209"/>
    </row>
    <row r="86" spans="2:125" ht="45" customHeight="1" x14ac:dyDescent="0.25">
      <c r="B86" s="785">
        <v>26</v>
      </c>
      <c r="C86" s="1097" t="s">
        <v>2045</v>
      </c>
      <c r="D86" s="1098"/>
      <c r="E86" s="1098"/>
      <c r="F86" s="1098"/>
      <c r="G86" s="1098"/>
      <c r="H86" s="1098"/>
      <c r="I86" s="1098"/>
      <c r="J86" s="1098"/>
      <c r="K86" s="1098"/>
      <c r="L86" s="1098"/>
      <c r="M86" s="1099"/>
      <c r="N86" s="209"/>
      <c r="P86" s="35"/>
      <c r="Q86" s="209"/>
      <c r="R86" s="209"/>
      <c r="S86" s="209"/>
      <c r="T86" s="209"/>
      <c r="U86" s="209"/>
      <c r="V86" s="209"/>
      <c r="W86" s="209"/>
      <c r="X86" s="35"/>
      <c r="Y86" s="209"/>
      <c r="Z86" s="209"/>
      <c r="AA86" s="209"/>
      <c r="AB86" s="209"/>
      <c r="AC86" s="209"/>
      <c r="AD86" s="209"/>
      <c r="AE86" s="209"/>
      <c r="AF86" s="209"/>
      <c r="AG86" s="35"/>
      <c r="AH86" s="209"/>
      <c r="AI86" s="209"/>
      <c r="AJ86" s="209"/>
      <c r="AK86" s="209"/>
      <c r="AL86" s="209"/>
      <c r="AM86" s="209"/>
      <c r="AN86" s="209"/>
      <c r="AO86" s="209"/>
      <c r="AP86" s="35"/>
      <c r="AQ86" s="209"/>
      <c r="AR86" s="209"/>
      <c r="AS86" s="209"/>
      <c r="AT86" s="209"/>
      <c r="AU86" s="209"/>
      <c r="AV86" s="209"/>
      <c r="AW86" s="209"/>
      <c r="AX86" s="209"/>
      <c r="AY86" s="35"/>
      <c r="AZ86" s="209"/>
      <c r="BA86" s="209"/>
      <c r="BB86" s="209"/>
      <c r="BC86" s="209"/>
      <c r="BD86" s="209"/>
      <c r="BE86" s="209"/>
      <c r="BF86" s="209"/>
      <c r="BG86" s="209"/>
      <c r="BH86" s="35"/>
      <c r="BI86" s="209"/>
      <c r="BJ86" s="209"/>
      <c r="BK86" s="209"/>
      <c r="BL86" s="209"/>
      <c r="BM86" s="209"/>
      <c r="BN86" s="209"/>
    </row>
    <row r="87" spans="2:125" ht="45" customHeight="1" thickBot="1" x14ac:dyDescent="0.3">
      <c r="B87" s="631">
        <v>27</v>
      </c>
      <c r="C87" s="1100" t="s">
        <v>2046</v>
      </c>
      <c r="D87" s="1101"/>
      <c r="E87" s="1101"/>
      <c r="F87" s="1101"/>
      <c r="G87" s="1101"/>
      <c r="H87" s="1101"/>
      <c r="I87" s="1101"/>
      <c r="J87" s="1101"/>
      <c r="K87" s="1101"/>
      <c r="L87" s="1101"/>
      <c r="M87" s="1102"/>
      <c r="N87" s="787"/>
      <c r="O87" s="788"/>
      <c r="P87" s="789"/>
      <c r="Q87" s="788"/>
      <c r="R87" s="788"/>
      <c r="S87" s="788"/>
      <c r="T87" s="788"/>
      <c r="U87" s="788"/>
      <c r="V87" s="788"/>
      <c r="W87" s="788"/>
      <c r="X87" s="789"/>
      <c r="Y87" s="788"/>
      <c r="Z87" s="788"/>
      <c r="AA87" s="788"/>
      <c r="AB87" s="788"/>
      <c r="AC87" s="788"/>
      <c r="AD87" s="788"/>
      <c r="AE87" s="788"/>
      <c r="AF87" s="788"/>
      <c r="AG87" s="789"/>
      <c r="AH87" s="788"/>
      <c r="AI87" s="788"/>
      <c r="AJ87" s="788"/>
      <c r="AK87" s="788"/>
      <c r="AL87" s="788"/>
      <c r="AM87" s="788"/>
      <c r="AN87" s="788"/>
      <c r="AO87" s="788"/>
      <c r="AP87" s="789"/>
      <c r="AQ87" s="788"/>
      <c r="AR87" s="788"/>
      <c r="AS87" s="788"/>
      <c r="AT87" s="788"/>
      <c r="AU87" s="788"/>
      <c r="AV87" s="788"/>
      <c r="AW87" s="788"/>
      <c r="AX87" s="788"/>
      <c r="AY87" s="789"/>
      <c r="AZ87" s="788"/>
      <c r="BA87" s="788"/>
      <c r="BB87" s="788"/>
      <c r="BC87" s="788"/>
      <c r="BD87" s="788"/>
      <c r="BE87" s="788"/>
      <c r="BF87" s="788"/>
      <c r="BG87" s="788"/>
      <c r="BH87" s="789"/>
      <c r="BI87" s="788"/>
      <c r="BJ87" s="788"/>
      <c r="BK87" s="788"/>
      <c r="BL87" s="788"/>
      <c r="BM87" s="788"/>
      <c r="BN87" s="788"/>
    </row>
    <row r="88" spans="2:125" ht="15.75" thickBot="1" x14ac:dyDescent="0.3"/>
    <row r="89" spans="2:125" ht="15" customHeight="1" x14ac:dyDescent="0.25">
      <c r="B89" s="1103" t="s">
        <v>2047</v>
      </c>
      <c r="C89" s="1104"/>
      <c r="D89" s="1104"/>
      <c r="E89" s="1104"/>
      <c r="F89" s="1104"/>
      <c r="G89" s="1104"/>
      <c r="H89" s="1104"/>
      <c r="I89" s="1104"/>
      <c r="J89" s="1104"/>
      <c r="K89" s="1104"/>
      <c r="L89" s="1104"/>
      <c r="M89" s="1105"/>
    </row>
    <row r="90" spans="2:125" x14ac:dyDescent="0.25">
      <c r="B90" s="790" t="s">
        <v>298</v>
      </c>
      <c r="C90" s="1106" t="s">
        <v>299</v>
      </c>
      <c r="D90" s="1107"/>
      <c r="E90" s="1107"/>
      <c r="F90" s="1107"/>
      <c r="G90" s="1107"/>
      <c r="H90" s="1107"/>
      <c r="I90" s="1107"/>
      <c r="J90" s="1107"/>
      <c r="K90" s="1107"/>
      <c r="L90" s="1107"/>
      <c r="M90" s="1108"/>
    </row>
    <row r="91" spans="2:125" x14ac:dyDescent="0.25">
      <c r="B91" s="782" t="s">
        <v>300</v>
      </c>
      <c r="C91" s="524" t="str">
        <f>$C$9</f>
        <v>Expenditure</v>
      </c>
      <c r="D91" s="783"/>
      <c r="E91" s="783"/>
      <c r="F91" s="783"/>
      <c r="G91" s="783"/>
      <c r="H91" s="783"/>
      <c r="I91" s="783"/>
      <c r="J91" s="783"/>
      <c r="K91" s="783"/>
      <c r="L91" s="783"/>
      <c r="M91" s="784"/>
    </row>
    <row r="92" spans="2:125" ht="30.75" customHeight="1" x14ac:dyDescent="0.25">
      <c r="B92" s="226">
        <v>11</v>
      </c>
      <c r="C92" s="1028" t="s">
        <v>2048</v>
      </c>
      <c r="D92" s="1029"/>
      <c r="E92" s="1029"/>
      <c r="F92" s="1029"/>
      <c r="G92" s="1029"/>
      <c r="H92" s="1029"/>
      <c r="I92" s="1029"/>
      <c r="J92" s="1029"/>
      <c r="K92" s="1029"/>
      <c r="L92" s="1029"/>
      <c r="M92" s="1030"/>
    </row>
    <row r="93" spans="2:125" ht="30.75" customHeight="1" x14ac:dyDescent="0.25">
      <c r="B93" s="226">
        <v>12</v>
      </c>
      <c r="C93" s="1088" t="s">
        <v>2049</v>
      </c>
      <c r="D93" s="1089"/>
      <c r="E93" s="1089"/>
      <c r="F93" s="1089"/>
      <c r="G93" s="1089"/>
      <c r="H93" s="1089"/>
      <c r="I93" s="1089"/>
      <c r="J93" s="1089"/>
      <c r="K93" s="1089"/>
      <c r="L93" s="1089"/>
      <c r="M93" s="1090"/>
    </row>
    <row r="94" spans="2:125" ht="30.75" customHeight="1" thickBot="1" x14ac:dyDescent="0.3">
      <c r="B94" s="631">
        <v>13</v>
      </c>
      <c r="C94" s="1094" t="s">
        <v>2050</v>
      </c>
      <c r="D94" s="1095"/>
      <c r="E94" s="1095"/>
      <c r="F94" s="1095"/>
      <c r="G94" s="1095"/>
      <c r="H94" s="1095"/>
      <c r="I94" s="1095"/>
      <c r="J94" s="1095"/>
      <c r="K94" s="1095"/>
      <c r="L94" s="1095"/>
      <c r="M94" s="1096"/>
    </row>
    <row r="95" spans="2:125" x14ac:dyDescent="0.25"/>
  </sheetData>
  <sheetProtection algorithmName="SHA-512" hashValue="AQ3idE/NFIkDCgHFs97NqarPLRv7GcYgbFQ6BUjJsNMn8iFUB/YVqqjRfqjTpJbMncR3toKsQ1hqRPwKZJ0MhQ==" saltValue="I2h0A+AzUea3xZBPadxPqg==" spinCount="100000" sheet="1" objects="1" scenarios="1" selectLockedCells="1" selectUnlockedCells="1"/>
  <mergeCells count="116">
    <mergeCell ref="C93:M93"/>
    <mergeCell ref="C94:M94"/>
    <mergeCell ref="C85:M85"/>
    <mergeCell ref="C86:M86"/>
    <mergeCell ref="C87:M87"/>
    <mergeCell ref="B89:M89"/>
    <mergeCell ref="C90:M90"/>
    <mergeCell ref="C92:M92"/>
    <mergeCell ref="C78:M78"/>
    <mergeCell ref="C79:M79"/>
    <mergeCell ref="C80:M80"/>
    <mergeCell ref="C81:M81"/>
    <mergeCell ref="C82:M82"/>
    <mergeCell ref="C84:M84"/>
    <mergeCell ref="C70:M70"/>
    <mergeCell ref="C71:M71"/>
    <mergeCell ref="C72:M72"/>
    <mergeCell ref="C74:M74"/>
    <mergeCell ref="C76:M76"/>
    <mergeCell ref="C77:M77"/>
    <mergeCell ref="C64:M64"/>
    <mergeCell ref="C65:M65"/>
    <mergeCell ref="C66:M66"/>
    <mergeCell ref="C67:M67"/>
    <mergeCell ref="C68:M68"/>
    <mergeCell ref="C69:M69"/>
    <mergeCell ref="C58:M58"/>
    <mergeCell ref="C59:M59"/>
    <mergeCell ref="C60:M60"/>
    <mergeCell ref="C61:M61"/>
    <mergeCell ref="C62:M62"/>
    <mergeCell ref="C63:M63"/>
    <mergeCell ref="DK7:DS7"/>
    <mergeCell ref="EA7:ED7"/>
    <mergeCell ref="EE7:EM7"/>
    <mergeCell ref="B52:M52"/>
    <mergeCell ref="B54:M54"/>
    <mergeCell ref="C56:M56"/>
    <mergeCell ref="BI7:BQ7"/>
    <mergeCell ref="BR7:BZ7"/>
    <mergeCell ref="CA7:CI7"/>
    <mergeCell ref="CJ7:CR7"/>
    <mergeCell ref="CS7:DA7"/>
    <mergeCell ref="DB7:DJ7"/>
    <mergeCell ref="EI4:EL4"/>
    <mergeCell ref="EM4:EM5"/>
    <mergeCell ref="EP4:JB4"/>
    <mergeCell ref="B7:F7"/>
    <mergeCell ref="G7:O7"/>
    <mergeCell ref="P7:X7"/>
    <mergeCell ref="Y7:AG7"/>
    <mergeCell ref="AH7:AP7"/>
    <mergeCell ref="AQ7:AY7"/>
    <mergeCell ref="AZ7:BH7"/>
    <mergeCell ref="DO4:DR4"/>
    <mergeCell ref="DS4:DS5"/>
    <mergeCell ref="EA4:EB5"/>
    <mergeCell ref="EC4:EC5"/>
    <mergeCell ref="ED4:ED5"/>
    <mergeCell ref="EE4:EH4"/>
    <mergeCell ref="CW4:CZ4"/>
    <mergeCell ref="DA4:DA5"/>
    <mergeCell ref="DB4:DE4"/>
    <mergeCell ref="DF4:DI4"/>
    <mergeCell ref="DJ4:DJ5"/>
    <mergeCell ref="DK4:DN4"/>
    <mergeCell ref="CE4:CH4"/>
    <mergeCell ref="CI4:CI5"/>
    <mergeCell ref="CS3:DA3"/>
    <mergeCell ref="DB3:DJ3"/>
    <mergeCell ref="AU4:AX4"/>
    <mergeCell ref="AY4:AY5"/>
    <mergeCell ref="AZ4:BC4"/>
    <mergeCell ref="BD4:BG4"/>
    <mergeCell ref="BH4:BH5"/>
    <mergeCell ref="BI4:BL4"/>
    <mergeCell ref="AC4:AF4"/>
    <mergeCell ref="AG4:AG5"/>
    <mergeCell ref="AH4:AK4"/>
    <mergeCell ref="AL4:AO4"/>
    <mergeCell ref="AP4:AP5"/>
    <mergeCell ref="AQ4:AT4"/>
    <mergeCell ref="CJ4:CM4"/>
    <mergeCell ref="CN4:CQ4"/>
    <mergeCell ref="CR4:CR5"/>
    <mergeCell ref="CS4:CV4"/>
    <mergeCell ref="BM4:BP4"/>
    <mergeCell ref="BQ4:BQ5"/>
    <mergeCell ref="BR4:BU4"/>
    <mergeCell ref="BV4:BY4"/>
    <mergeCell ref="BZ4:BZ5"/>
    <mergeCell ref="CA4:CD4"/>
    <mergeCell ref="DK3:DS3"/>
    <mergeCell ref="EE3:EM3"/>
    <mergeCell ref="B4:C5"/>
    <mergeCell ref="D4:D5"/>
    <mergeCell ref="E4:E5"/>
    <mergeCell ref="F4:F5"/>
    <mergeCell ref="G4:J4"/>
    <mergeCell ref="DU1:DX1"/>
    <mergeCell ref="G3:O3"/>
    <mergeCell ref="P3:X3"/>
    <mergeCell ref="Y3:AG3"/>
    <mergeCell ref="AH3:AP3"/>
    <mergeCell ref="AQ3:AY3"/>
    <mergeCell ref="AZ3:BH3"/>
    <mergeCell ref="BI3:BQ3"/>
    <mergeCell ref="BR3:BZ3"/>
    <mergeCell ref="CA3:CI3"/>
    <mergeCell ref="K4:N4"/>
    <mergeCell ref="O4:O5"/>
    <mergeCell ref="P4:S4"/>
    <mergeCell ref="T4:W4"/>
    <mergeCell ref="X4:X5"/>
    <mergeCell ref="Y4:AB4"/>
    <mergeCell ref="CJ3:CR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8"/>
  <sheetViews>
    <sheetView tabSelected="1" zoomScale="80" zoomScaleNormal="80" workbookViewId="0">
      <pane xSplit="6" ySplit="3" topLeftCell="G4" activePane="bottomRight" state="frozen"/>
      <selection activeCell="G4" sqref="G4"/>
      <selection pane="topRight" activeCell="G4" sqref="G4"/>
      <selection pane="bottomLeft" activeCell="G4" sqref="G4"/>
      <selection pane="bottomRight" activeCell="G4" sqref="G4"/>
    </sheetView>
  </sheetViews>
  <sheetFormatPr defaultColWidth="0" defaultRowHeight="15" zeroHeight="1" outlineLevelRow="1" x14ac:dyDescent="0.25"/>
  <cols>
    <col min="1" max="1" width="1.85546875" style="238" customWidth="1"/>
    <col min="2" max="2" width="7.5703125" style="238" customWidth="1"/>
    <col min="3" max="3" width="95.5703125" style="238" bestFit="1" customWidth="1"/>
    <col min="4" max="4" width="13.85546875" style="238" bestFit="1" customWidth="1"/>
    <col min="5" max="6" width="6.42578125" style="238" customWidth="1"/>
    <col min="7" max="11" width="11" style="238" customWidth="1"/>
    <col min="12" max="12" width="3" style="238" customWidth="1"/>
    <col min="13" max="13" width="61.28515625" style="238" bestFit="1" customWidth="1"/>
    <col min="14" max="14" width="31" style="238" bestFit="1" customWidth="1"/>
    <col min="15" max="15" width="3" style="238" customWidth="1"/>
    <col min="16" max="16" width="24.7109375" style="9" customWidth="1"/>
    <col min="17" max="17" width="41.140625" style="9" bestFit="1" customWidth="1"/>
    <col min="18" max="18" width="3.42578125" style="14" customWidth="1"/>
    <col min="19" max="19" width="3" style="8" hidden="1" customWidth="1"/>
    <col min="20" max="24" width="9.28515625" style="8" hidden="1" customWidth="1"/>
    <col min="25" max="25" width="1.85546875" style="8" hidden="1" customWidth="1"/>
    <col min="26" max="26" width="3" style="8" hidden="1" customWidth="1"/>
    <col min="27" max="31" width="11" style="825" hidden="1" customWidth="1"/>
    <col min="32" max="32" width="1.85546875" style="8" hidden="1" customWidth="1"/>
    <col min="33" max="16384" width="11" style="238" hidden="1"/>
  </cols>
  <sheetData>
    <row r="1" spans="2:32" ht="20.25" x14ac:dyDescent="0.25">
      <c r="B1" s="811" t="s">
        <v>2058</v>
      </c>
      <c r="C1" s="811"/>
      <c r="D1" s="811"/>
      <c r="E1" s="811"/>
      <c r="F1" s="811"/>
      <c r="G1" s="811"/>
      <c r="H1" s="811"/>
      <c r="I1" s="811"/>
      <c r="J1" s="811"/>
      <c r="K1" s="4" t="s">
        <v>2059</v>
      </c>
      <c r="L1" s="812"/>
      <c r="M1" s="952" t="s">
        <v>1</v>
      </c>
      <c r="N1" s="952"/>
      <c r="O1" s="952"/>
      <c r="P1" s="952"/>
      <c r="Q1" s="234"/>
      <c r="S1" s="7"/>
      <c r="T1" s="9"/>
      <c r="U1" s="9"/>
      <c r="V1" s="9"/>
      <c r="W1" s="9"/>
      <c r="X1" s="9"/>
      <c r="Y1" s="7"/>
      <c r="Z1" s="7"/>
      <c r="AA1" s="813"/>
      <c r="AB1" s="813"/>
      <c r="AC1" s="813"/>
      <c r="AD1" s="813"/>
      <c r="AE1" s="813"/>
      <c r="AF1" s="7"/>
    </row>
    <row r="2" spans="2:32" ht="15.75" thickBot="1" x14ac:dyDescent="0.3">
      <c r="B2" s="35"/>
      <c r="C2" s="35"/>
      <c r="D2" s="35"/>
      <c r="E2" s="35"/>
      <c r="F2" s="35"/>
      <c r="G2" s="35"/>
      <c r="H2" s="35"/>
      <c r="I2" s="35"/>
      <c r="J2" s="35"/>
      <c r="K2" s="35"/>
      <c r="L2" s="35"/>
      <c r="M2" s="35"/>
      <c r="N2" s="35"/>
      <c r="P2" s="14"/>
      <c r="Q2" s="14"/>
      <c r="S2" s="7"/>
      <c r="T2" s="9"/>
      <c r="U2" s="9"/>
      <c r="V2" s="9"/>
      <c r="W2" s="9"/>
      <c r="X2" s="9"/>
      <c r="Y2" s="7"/>
      <c r="Z2" s="7"/>
      <c r="AA2" s="813"/>
      <c r="AB2" s="813"/>
      <c r="AC2" s="813"/>
      <c r="AD2" s="813"/>
      <c r="AE2" s="813"/>
      <c r="AF2" s="7"/>
    </row>
    <row r="3" spans="2:32" ht="15.75" thickBot="1" x14ac:dyDescent="0.3">
      <c r="B3" s="1120" t="s">
        <v>14</v>
      </c>
      <c r="C3" s="1121"/>
      <c r="D3" s="814" t="s">
        <v>15</v>
      </c>
      <c r="E3" s="815" t="s">
        <v>16</v>
      </c>
      <c r="F3" s="816" t="s">
        <v>17</v>
      </c>
      <c r="G3" s="817" t="s">
        <v>337</v>
      </c>
      <c r="H3" s="815" t="s">
        <v>338</v>
      </c>
      <c r="I3" s="815" t="s">
        <v>339</v>
      </c>
      <c r="J3" s="815" t="s">
        <v>340</v>
      </c>
      <c r="K3" s="818" t="s">
        <v>341</v>
      </c>
      <c r="L3" s="819"/>
      <c r="M3" s="820" t="s">
        <v>23</v>
      </c>
      <c r="N3" s="821" t="s">
        <v>24</v>
      </c>
      <c r="P3" s="822" t="s">
        <v>25</v>
      </c>
      <c r="Q3" s="823" t="s">
        <v>13</v>
      </c>
      <c r="S3" s="7"/>
      <c r="T3" s="9"/>
      <c r="U3" s="9"/>
      <c r="V3" s="9"/>
      <c r="W3" s="9"/>
      <c r="X3" s="9"/>
      <c r="Y3" s="7"/>
      <c r="Z3" s="7"/>
      <c r="AA3" s="813"/>
      <c r="AB3" s="813"/>
      <c r="AC3" s="813"/>
      <c r="AD3" s="813"/>
      <c r="AE3" s="813"/>
      <c r="AF3" s="7"/>
    </row>
    <row r="4" spans="2:32" ht="15" customHeight="1" thickBot="1" x14ac:dyDescent="0.3">
      <c r="B4" s="35"/>
      <c r="C4" s="35"/>
      <c r="D4" s="35"/>
      <c r="E4" s="35"/>
      <c r="F4" s="35"/>
      <c r="G4" s="35"/>
      <c r="H4" s="35"/>
      <c r="I4" s="35"/>
      <c r="J4" s="35"/>
      <c r="K4" s="35"/>
      <c r="L4" s="35"/>
      <c r="M4" s="35"/>
      <c r="N4" s="35"/>
      <c r="P4" s="824"/>
      <c r="Q4" s="420"/>
      <c r="S4" s="7"/>
      <c r="T4" s="1005" t="s">
        <v>12</v>
      </c>
      <c r="U4" s="1005"/>
      <c r="V4" s="1005"/>
      <c r="W4" s="1005"/>
      <c r="X4" s="1005"/>
      <c r="Y4" s="7"/>
      <c r="Z4" s="7"/>
      <c r="AA4" s="1005" t="s">
        <v>2060</v>
      </c>
      <c r="AB4" s="1005"/>
      <c r="AC4" s="1005"/>
      <c r="AD4" s="1005"/>
      <c r="AE4" s="1005"/>
      <c r="AF4" s="7"/>
    </row>
    <row r="5" spans="2:32" ht="15.75" thickBot="1" x14ac:dyDescent="0.3">
      <c r="B5" s="1120" t="s">
        <v>30</v>
      </c>
      <c r="C5" s="1122"/>
      <c r="D5" s="1122"/>
      <c r="E5" s="1122"/>
      <c r="F5" s="1123"/>
      <c r="G5" s="1124" t="s">
        <v>32</v>
      </c>
      <c r="H5" s="1125"/>
      <c r="I5" s="1125"/>
      <c r="J5" s="1125"/>
      <c r="K5" s="1126"/>
      <c r="L5" s="35"/>
      <c r="M5" s="35"/>
      <c r="N5" s="35"/>
      <c r="P5" s="14"/>
      <c r="Q5" s="14"/>
      <c r="S5" s="7"/>
      <c r="T5" s="38" t="s">
        <v>27</v>
      </c>
      <c r="U5" s="60"/>
      <c r="V5" s="60"/>
      <c r="W5" s="60"/>
      <c r="X5" s="60"/>
      <c r="Y5" s="7"/>
      <c r="Z5" s="7"/>
      <c r="AB5" s="60"/>
      <c r="AC5" s="60"/>
      <c r="AD5" s="60"/>
      <c r="AE5" s="60"/>
      <c r="AF5" s="7"/>
    </row>
    <row r="6" spans="2:32" ht="15.75" thickBot="1" x14ac:dyDescent="0.3">
      <c r="B6" s="35"/>
      <c r="C6" s="826"/>
      <c r="D6" s="35"/>
      <c r="E6" s="35"/>
      <c r="F6" s="35"/>
      <c r="G6" s="35"/>
      <c r="H6" s="35"/>
      <c r="I6" s="35"/>
      <c r="J6" s="35"/>
      <c r="K6" s="35"/>
      <c r="L6" s="35"/>
      <c r="M6" s="35"/>
      <c r="N6" s="35"/>
      <c r="P6" s="43"/>
      <c r="Q6" s="547"/>
      <c r="S6" s="7"/>
      <c r="T6" s="60"/>
      <c r="U6" s="60"/>
      <c r="V6" s="60"/>
      <c r="W6" s="60"/>
      <c r="X6" s="60"/>
      <c r="Y6" s="7"/>
      <c r="Z6" s="7"/>
      <c r="AA6" s="60"/>
      <c r="AB6" s="60"/>
      <c r="AC6" s="60"/>
      <c r="AD6" s="60"/>
      <c r="AE6" s="60"/>
      <c r="AF6" s="7"/>
    </row>
    <row r="7" spans="2:32" ht="15.75" thickBot="1" x14ac:dyDescent="0.3">
      <c r="B7" s="817" t="s">
        <v>36</v>
      </c>
      <c r="C7" s="827" t="s">
        <v>2061</v>
      </c>
      <c r="D7" s="35"/>
      <c r="E7" s="35"/>
      <c r="F7" s="35"/>
      <c r="G7" s="35"/>
      <c r="H7" s="35"/>
      <c r="I7" s="35"/>
      <c r="J7" s="35"/>
      <c r="K7" s="35"/>
      <c r="L7" s="35"/>
      <c r="M7" s="35"/>
      <c r="N7" s="35"/>
      <c r="P7" s="43"/>
      <c r="Q7" s="547"/>
      <c r="S7" s="7"/>
      <c r="T7" s="9"/>
      <c r="U7" s="9"/>
      <c r="V7" s="9"/>
      <c r="W7" s="9"/>
      <c r="X7" s="9"/>
      <c r="Y7" s="7"/>
      <c r="Z7" s="7"/>
      <c r="AA7" s="813" t="s">
        <v>2062</v>
      </c>
      <c r="AB7" s="813"/>
      <c r="AC7" s="813"/>
      <c r="AD7" s="813"/>
      <c r="AE7" s="813"/>
      <c r="AF7" s="7"/>
    </row>
    <row r="8" spans="2:32" x14ac:dyDescent="0.25">
      <c r="B8" s="828">
        <v>1</v>
      </c>
      <c r="C8" s="829" t="s">
        <v>2063</v>
      </c>
      <c r="D8" s="830" t="s">
        <v>2064</v>
      </c>
      <c r="E8" s="831" t="s">
        <v>41</v>
      </c>
      <c r="F8" s="832">
        <v>3</v>
      </c>
      <c r="G8" s="833">
        <v>0</v>
      </c>
      <c r="H8" s="834">
        <v>0</v>
      </c>
      <c r="I8" s="834">
        <v>0</v>
      </c>
      <c r="J8" s="834">
        <v>0</v>
      </c>
      <c r="K8" s="835">
        <v>0</v>
      </c>
      <c r="L8" s="35"/>
      <c r="M8" s="836"/>
      <c r="N8" s="53" t="s">
        <v>2065</v>
      </c>
      <c r="O8" s="837"/>
      <c r="P8" s="43">
        <f t="shared" ref="P8:P18" si="0" xml:space="preserve"> IF( SUM( T8:X8 ) = 0, 0, $T$5 )</f>
        <v>0</v>
      </c>
      <c r="Q8" s="43">
        <f xml:space="preserve"> IF( SUM( AA8:AE8 ) = 0, 0, $AA$7 )</f>
        <v>0</v>
      </c>
      <c r="S8" s="7"/>
      <c r="T8" s="61">
        <f t="shared" ref="T8:X18" si="1" xml:space="preserve"> IF( ISNUMBER(G8), 0, 1 )</f>
        <v>0</v>
      </c>
      <c r="U8" s="61">
        <f t="shared" si="1"/>
        <v>0</v>
      </c>
      <c r="V8" s="61">
        <f t="shared" si="1"/>
        <v>0</v>
      </c>
      <c r="W8" s="61">
        <f t="shared" si="1"/>
        <v>0</v>
      </c>
      <c r="X8" s="61">
        <f t="shared" si="1"/>
        <v>0</v>
      </c>
      <c r="Y8" s="7"/>
      <c r="Z8" s="7"/>
      <c r="AA8" s="61">
        <f t="shared" ref="AA8:AE18" si="2">IF( AND( ISNUMBER( G8), G8&gt;=0), 0, 1)</f>
        <v>0</v>
      </c>
      <c r="AB8" s="61">
        <f t="shared" si="2"/>
        <v>0</v>
      </c>
      <c r="AC8" s="61">
        <f t="shared" si="2"/>
        <v>0</v>
      </c>
      <c r="AD8" s="61">
        <f t="shared" si="2"/>
        <v>0</v>
      </c>
      <c r="AE8" s="61">
        <f t="shared" si="2"/>
        <v>0</v>
      </c>
      <c r="AF8" s="7"/>
    </row>
    <row r="9" spans="2:32" x14ac:dyDescent="0.25">
      <c r="B9" s="838">
        <f>B8+1</f>
        <v>2</v>
      </c>
      <c r="C9" s="839" t="s">
        <v>2066</v>
      </c>
      <c r="D9" s="840" t="s">
        <v>2067</v>
      </c>
      <c r="E9" s="841" t="s">
        <v>41</v>
      </c>
      <c r="F9" s="842">
        <v>3</v>
      </c>
      <c r="G9" s="843">
        <v>0</v>
      </c>
      <c r="H9" s="156">
        <v>0</v>
      </c>
      <c r="I9" s="156">
        <v>0</v>
      </c>
      <c r="J9" s="156">
        <v>0</v>
      </c>
      <c r="K9" s="844">
        <v>0</v>
      </c>
      <c r="L9" s="35"/>
      <c r="M9" s="91"/>
      <c r="N9" s="845" t="s">
        <v>2065</v>
      </c>
      <c r="O9" s="837"/>
      <c r="P9" s="43">
        <f t="shared" si="0"/>
        <v>0</v>
      </c>
      <c r="Q9" s="43">
        <f t="shared" ref="Q9:Q18" si="3" xml:space="preserve"> IF( SUM( AA9:AE9 ) = 0, 0, $AA$7 )</f>
        <v>0</v>
      </c>
      <c r="S9" s="7"/>
      <c r="T9" s="61">
        <f t="shared" si="1"/>
        <v>0</v>
      </c>
      <c r="U9" s="61">
        <f t="shared" si="1"/>
        <v>0</v>
      </c>
      <c r="V9" s="61">
        <f t="shared" si="1"/>
        <v>0</v>
      </c>
      <c r="W9" s="61">
        <f t="shared" si="1"/>
        <v>0</v>
      </c>
      <c r="X9" s="61">
        <f t="shared" si="1"/>
        <v>0</v>
      </c>
      <c r="Y9" s="7"/>
      <c r="Z9" s="7"/>
      <c r="AA9" s="61">
        <f t="shared" si="2"/>
        <v>0</v>
      </c>
      <c r="AB9" s="61">
        <f t="shared" si="2"/>
        <v>0</v>
      </c>
      <c r="AC9" s="61">
        <f t="shared" si="2"/>
        <v>0</v>
      </c>
      <c r="AD9" s="61">
        <f t="shared" si="2"/>
        <v>0</v>
      </c>
      <c r="AE9" s="61">
        <f t="shared" si="2"/>
        <v>0</v>
      </c>
      <c r="AF9" s="7"/>
    </row>
    <row r="10" spans="2:32" x14ac:dyDescent="0.25">
      <c r="B10" s="838">
        <f t="shared" ref="B10:B18" si="4">B9+1</f>
        <v>3</v>
      </c>
      <c r="C10" s="839" t="s">
        <v>2068</v>
      </c>
      <c r="D10" s="840" t="s">
        <v>2069</v>
      </c>
      <c r="E10" s="841" t="s">
        <v>41</v>
      </c>
      <c r="F10" s="842">
        <v>3</v>
      </c>
      <c r="G10" s="843">
        <v>0</v>
      </c>
      <c r="H10" s="156">
        <v>0</v>
      </c>
      <c r="I10" s="156">
        <v>0</v>
      </c>
      <c r="J10" s="156">
        <v>0</v>
      </c>
      <c r="K10" s="844">
        <v>0</v>
      </c>
      <c r="L10" s="35"/>
      <c r="M10" s="91"/>
      <c r="N10" s="845" t="s">
        <v>2065</v>
      </c>
      <c r="O10" s="837"/>
      <c r="P10" s="43">
        <f t="shared" si="0"/>
        <v>0</v>
      </c>
      <c r="Q10" s="43">
        <f t="shared" si="3"/>
        <v>0</v>
      </c>
      <c r="S10" s="7"/>
      <c r="T10" s="61">
        <f t="shared" si="1"/>
        <v>0</v>
      </c>
      <c r="U10" s="61">
        <f t="shared" si="1"/>
        <v>0</v>
      </c>
      <c r="V10" s="61">
        <f t="shared" si="1"/>
        <v>0</v>
      </c>
      <c r="W10" s="61">
        <f t="shared" si="1"/>
        <v>0</v>
      </c>
      <c r="X10" s="61">
        <f t="shared" si="1"/>
        <v>0</v>
      </c>
      <c r="Y10" s="7"/>
      <c r="Z10" s="7"/>
      <c r="AA10" s="61">
        <f t="shared" si="2"/>
        <v>0</v>
      </c>
      <c r="AB10" s="61">
        <f t="shared" si="2"/>
        <v>0</v>
      </c>
      <c r="AC10" s="61">
        <f t="shared" si="2"/>
        <v>0</v>
      </c>
      <c r="AD10" s="61">
        <f t="shared" si="2"/>
        <v>0</v>
      </c>
      <c r="AE10" s="61">
        <f t="shared" si="2"/>
        <v>0</v>
      </c>
      <c r="AF10" s="7"/>
    </row>
    <row r="11" spans="2:32" x14ac:dyDescent="0.25">
      <c r="B11" s="838">
        <f t="shared" si="4"/>
        <v>4</v>
      </c>
      <c r="C11" s="839" t="s">
        <v>2070</v>
      </c>
      <c r="D11" s="840" t="s">
        <v>2071</v>
      </c>
      <c r="E11" s="841" t="s">
        <v>41</v>
      </c>
      <c r="F11" s="842">
        <v>3</v>
      </c>
      <c r="G11" s="843">
        <v>0</v>
      </c>
      <c r="H11" s="156">
        <v>0</v>
      </c>
      <c r="I11" s="156">
        <v>0</v>
      </c>
      <c r="J11" s="156">
        <v>0</v>
      </c>
      <c r="K11" s="844">
        <v>0</v>
      </c>
      <c r="L11" s="35"/>
      <c r="M11" s="91"/>
      <c r="N11" s="845" t="s">
        <v>2065</v>
      </c>
      <c r="O11" s="837"/>
      <c r="P11" s="43">
        <f t="shared" si="0"/>
        <v>0</v>
      </c>
      <c r="Q11" s="43">
        <f t="shared" si="3"/>
        <v>0</v>
      </c>
      <c r="S11" s="7"/>
      <c r="T11" s="61">
        <f t="shared" si="1"/>
        <v>0</v>
      </c>
      <c r="U11" s="61">
        <f t="shared" si="1"/>
        <v>0</v>
      </c>
      <c r="V11" s="61">
        <f t="shared" si="1"/>
        <v>0</v>
      </c>
      <c r="W11" s="61">
        <f t="shared" si="1"/>
        <v>0</v>
      </c>
      <c r="X11" s="61">
        <f t="shared" si="1"/>
        <v>0</v>
      </c>
      <c r="Y11" s="7"/>
      <c r="Z11" s="7"/>
      <c r="AA11" s="61">
        <f t="shared" si="2"/>
        <v>0</v>
      </c>
      <c r="AB11" s="61">
        <f t="shared" si="2"/>
        <v>0</v>
      </c>
      <c r="AC11" s="61">
        <f t="shared" si="2"/>
        <v>0</v>
      </c>
      <c r="AD11" s="61">
        <f t="shared" si="2"/>
        <v>0</v>
      </c>
      <c r="AE11" s="61">
        <f t="shared" si="2"/>
        <v>0</v>
      </c>
      <c r="AF11" s="7"/>
    </row>
    <row r="12" spans="2:32" x14ac:dyDescent="0.25">
      <c r="B12" s="838">
        <f t="shared" si="4"/>
        <v>5</v>
      </c>
      <c r="C12" s="839" t="s">
        <v>2072</v>
      </c>
      <c r="D12" s="840" t="s">
        <v>2073</v>
      </c>
      <c r="E12" s="841" t="s">
        <v>41</v>
      </c>
      <c r="F12" s="842">
        <v>3</v>
      </c>
      <c r="G12" s="843">
        <v>0</v>
      </c>
      <c r="H12" s="156">
        <v>0</v>
      </c>
      <c r="I12" s="156">
        <v>0</v>
      </c>
      <c r="J12" s="156">
        <v>0</v>
      </c>
      <c r="K12" s="844">
        <v>0</v>
      </c>
      <c r="L12" s="35"/>
      <c r="M12" s="91"/>
      <c r="N12" s="845" t="s">
        <v>2065</v>
      </c>
      <c r="O12" s="837"/>
      <c r="P12" s="43">
        <f t="shared" si="0"/>
        <v>0</v>
      </c>
      <c r="Q12" s="43">
        <f t="shared" si="3"/>
        <v>0</v>
      </c>
      <c r="S12" s="7"/>
      <c r="T12" s="61">
        <f t="shared" si="1"/>
        <v>0</v>
      </c>
      <c r="U12" s="61">
        <f t="shared" si="1"/>
        <v>0</v>
      </c>
      <c r="V12" s="61">
        <f t="shared" si="1"/>
        <v>0</v>
      </c>
      <c r="W12" s="61">
        <f t="shared" si="1"/>
        <v>0</v>
      </c>
      <c r="X12" s="61">
        <f t="shared" si="1"/>
        <v>0</v>
      </c>
      <c r="Y12" s="7"/>
      <c r="Z12" s="7"/>
      <c r="AA12" s="61">
        <f t="shared" si="2"/>
        <v>0</v>
      </c>
      <c r="AB12" s="61">
        <f t="shared" si="2"/>
        <v>0</v>
      </c>
      <c r="AC12" s="61">
        <f t="shared" si="2"/>
        <v>0</v>
      </c>
      <c r="AD12" s="61">
        <f t="shared" si="2"/>
        <v>0</v>
      </c>
      <c r="AE12" s="61">
        <f t="shared" si="2"/>
        <v>0</v>
      </c>
      <c r="AF12" s="7"/>
    </row>
    <row r="13" spans="2:32" x14ac:dyDescent="0.25">
      <c r="B13" s="838">
        <f t="shared" si="4"/>
        <v>6</v>
      </c>
      <c r="C13" s="839" t="s">
        <v>2074</v>
      </c>
      <c r="D13" s="840" t="s">
        <v>2075</v>
      </c>
      <c r="E13" s="841" t="s">
        <v>41</v>
      </c>
      <c r="F13" s="842">
        <v>3</v>
      </c>
      <c r="G13" s="843">
        <v>0</v>
      </c>
      <c r="H13" s="156">
        <v>0</v>
      </c>
      <c r="I13" s="156">
        <v>0</v>
      </c>
      <c r="J13" s="156">
        <v>0</v>
      </c>
      <c r="K13" s="844">
        <v>0</v>
      </c>
      <c r="L13" s="35"/>
      <c r="M13" s="91"/>
      <c r="N13" s="845" t="s">
        <v>2065</v>
      </c>
      <c r="O13" s="837"/>
      <c r="P13" s="43">
        <f t="shared" si="0"/>
        <v>0</v>
      </c>
      <c r="Q13" s="43">
        <f t="shared" si="3"/>
        <v>0</v>
      </c>
      <c r="S13" s="7"/>
      <c r="T13" s="61">
        <f t="shared" si="1"/>
        <v>0</v>
      </c>
      <c r="U13" s="61">
        <f t="shared" si="1"/>
        <v>0</v>
      </c>
      <c r="V13" s="61">
        <f t="shared" si="1"/>
        <v>0</v>
      </c>
      <c r="W13" s="61">
        <f t="shared" si="1"/>
        <v>0</v>
      </c>
      <c r="X13" s="61">
        <f t="shared" si="1"/>
        <v>0</v>
      </c>
      <c r="Y13" s="7"/>
      <c r="Z13" s="7"/>
      <c r="AA13" s="61">
        <f t="shared" si="2"/>
        <v>0</v>
      </c>
      <c r="AB13" s="61">
        <f t="shared" si="2"/>
        <v>0</v>
      </c>
      <c r="AC13" s="61">
        <f t="shared" si="2"/>
        <v>0</v>
      </c>
      <c r="AD13" s="61">
        <f t="shared" si="2"/>
        <v>0</v>
      </c>
      <c r="AE13" s="61">
        <f t="shared" si="2"/>
        <v>0</v>
      </c>
      <c r="AF13" s="7"/>
    </row>
    <row r="14" spans="2:32" x14ac:dyDescent="0.25">
      <c r="B14" s="838">
        <f t="shared" si="4"/>
        <v>7</v>
      </c>
      <c r="C14" s="839" t="s">
        <v>2076</v>
      </c>
      <c r="D14" s="840" t="s">
        <v>2077</v>
      </c>
      <c r="E14" s="841" t="s">
        <v>41</v>
      </c>
      <c r="F14" s="842">
        <v>3</v>
      </c>
      <c r="G14" s="442">
        <v>0</v>
      </c>
      <c r="H14" s="430">
        <v>0</v>
      </c>
      <c r="I14" s="430">
        <v>0</v>
      </c>
      <c r="J14" s="430">
        <v>0</v>
      </c>
      <c r="K14" s="560">
        <v>0</v>
      </c>
      <c r="L14" s="35"/>
      <c r="M14" s="91"/>
      <c r="N14" s="845" t="s">
        <v>2065</v>
      </c>
      <c r="O14" s="837"/>
      <c r="P14" s="43">
        <f t="shared" si="0"/>
        <v>0</v>
      </c>
      <c r="Q14" s="43">
        <f t="shared" si="3"/>
        <v>0</v>
      </c>
      <c r="S14" s="7"/>
      <c r="T14" s="61">
        <v>0</v>
      </c>
      <c r="U14" s="61">
        <v>0</v>
      </c>
      <c r="V14" s="61">
        <v>0</v>
      </c>
      <c r="W14" s="61">
        <v>0</v>
      </c>
      <c r="X14" s="61">
        <v>0</v>
      </c>
      <c r="Y14" s="7"/>
      <c r="Z14" s="7"/>
      <c r="AA14" s="61">
        <f t="shared" si="2"/>
        <v>0</v>
      </c>
      <c r="AB14" s="61">
        <f t="shared" si="2"/>
        <v>0</v>
      </c>
      <c r="AC14" s="61">
        <f t="shared" si="2"/>
        <v>0</v>
      </c>
      <c r="AD14" s="61">
        <f t="shared" si="2"/>
        <v>0</v>
      </c>
      <c r="AE14" s="61">
        <f t="shared" si="2"/>
        <v>0</v>
      </c>
      <c r="AF14" s="7"/>
    </row>
    <row r="15" spans="2:32" x14ac:dyDescent="0.25">
      <c r="B15" s="838">
        <f t="shared" si="4"/>
        <v>8</v>
      </c>
      <c r="C15" s="839" t="s">
        <v>2078</v>
      </c>
      <c r="D15" s="840" t="s">
        <v>2079</v>
      </c>
      <c r="E15" s="841" t="s">
        <v>41</v>
      </c>
      <c r="F15" s="842">
        <v>3</v>
      </c>
      <c r="G15" s="846">
        <v>0.66019083247070398</v>
      </c>
      <c r="H15" s="847">
        <v>0.78350708569590211</v>
      </c>
      <c r="I15" s="847">
        <v>0.8998391696416661</v>
      </c>
      <c r="J15" s="847">
        <v>1.0321384416400292</v>
      </c>
      <c r="K15" s="848">
        <v>1.1528644168754312</v>
      </c>
      <c r="L15" s="35"/>
      <c r="M15" s="91"/>
      <c r="N15" s="845" t="s">
        <v>2065</v>
      </c>
      <c r="O15" s="837"/>
      <c r="P15" s="43">
        <f t="shared" si="0"/>
        <v>0</v>
      </c>
      <c r="Q15" s="43">
        <f t="shared" si="3"/>
        <v>0</v>
      </c>
      <c r="S15" s="7"/>
      <c r="T15" s="61">
        <v>0</v>
      </c>
      <c r="U15" s="61">
        <v>0</v>
      </c>
      <c r="V15" s="61">
        <v>0</v>
      </c>
      <c r="W15" s="61">
        <v>0</v>
      </c>
      <c r="X15" s="61">
        <v>0</v>
      </c>
      <c r="Y15" s="7"/>
      <c r="Z15" s="7"/>
      <c r="AA15" s="61">
        <f t="shared" si="2"/>
        <v>0</v>
      </c>
      <c r="AB15" s="61">
        <f t="shared" si="2"/>
        <v>0</v>
      </c>
      <c r="AC15" s="61">
        <f t="shared" si="2"/>
        <v>0</v>
      </c>
      <c r="AD15" s="61">
        <f t="shared" si="2"/>
        <v>0</v>
      </c>
      <c r="AE15" s="61">
        <f t="shared" si="2"/>
        <v>0</v>
      </c>
      <c r="AF15" s="7"/>
    </row>
    <row r="16" spans="2:32" x14ac:dyDescent="0.25">
      <c r="B16" s="838">
        <f t="shared" si="4"/>
        <v>9</v>
      </c>
      <c r="C16" s="839" t="s">
        <v>2080</v>
      </c>
      <c r="D16" s="840" t="s">
        <v>2081</v>
      </c>
      <c r="E16" s="841" t="s">
        <v>41</v>
      </c>
      <c r="F16" s="842">
        <v>3</v>
      </c>
      <c r="G16" s="442">
        <v>0</v>
      </c>
      <c r="H16" s="430">
        <v>0</v>
      </c>
      <c r="I16" s="430">
        <v>0</v>
      </c>
      <c r="J16" s="430">
        <v>0</v>
      </c>
      <c r="K16" s="560">
        <v>0</v>
      </c>
      <c r="L16" s="35"/>
      <c r="M16" s="91"/>
      <c r="N16" s="845" t="s">
        <v>2065</v>
      </c>
      <c r="O16" s="837"/>
      <c r="P16" s="43">
        <f t="shared" si="0"/>
        <v>0</v>
      </c>
      <c r="Q16" s="43">
        <f t="shared" si="3"/>
        <v>0</v>
      </c>
      <c r="S16" s="7"/>
      <c r="T16" s="61">
        <v>0</v>
      </c>
      <c r="U16" s="61">
        <v>0</v>
      </c>
      <c r="V16" s="61">
        <v>0</v>
      </c>
      <c r="W16" s="61">
        <v>0</v>
      </c>
      <c r="X16" s="61">
        <v>0</v>
      </c>
      <c r="Y16" s="7"/>
      <c r="Z16" s="7"/>
      <c r="AA16" s="61">
        <f t="shared" si="2"/>
        <v>0</v>
      </c>
      <c r="AB16" s="61">
        <f t="shared" si="2"/>
        <v>0</v>
      </c>
      <c r="AC16" s="61">
        <f t="shared" si="2"/>
        <v>0</v>
      </c>
      <c r="AD16" s="61">
        <f t="shared" si="2"/>
        <v>0</v>
      </c>
      <c r="AE16" s="61">
        <f t="shared" si="2"/>
        <v>0</v>
      </c>
      <c r="AF16" s="7"/>
    </row>
    <row r="17" spans="2:32" x14ac:dyDescent="0.25">
      <c r="B17" s="838">
        <f t="shared" si="4"/>
        <v>10</v>
      </c>
      <c r="C17" s="839" t="s">
        <v>2082</v>
      </c>
      <c r="D17" s="840" t="s">
        <v>2083</v>
      </c>
      <c r="E17" s="841" t="s">
        <v>41</v>
      </c>
      <c r="F17" s="842">
        <v>3</v>
      </c>
      <c r="G17" s="843">
        <v>0.27392105420045709</v>
      </c>
      <c r="H17" s="156">
        <v>0.28500146830461404</v>
      </c>
      <c r="I17" s="156">
        <v>0.29491601780401311</v>
      </c>
      <c r="J17" s="156">
        <v>0.28294814205378316</v>
      </c>
      <c r="K17" s="844">
        <v>0.28424024678351145</v>
      </c>
      <c r="L17" s="35"/>
      <c r="M17" s="91"/>
      <c r="N17" s="845" t="s">
        <v>2065</v>
      </c>
      <c r="O17" s="837"/>
      <c r="P17" s="43">
        <f t="shared" si="0"/>
        <v>0</v>
      </c>
      <c r="Q17" s="43">
        <f t="shared" si="3"/>
        <v>0</v>
      </c>
      <c r="S17" s="7"/>
      <c r="T17" s="61">
        <f t="shared" si="1"/>
        <v>0</v>
      </c>
      <c r="U17" s="61">
        <f t="shared" si="1"/>
        <v>0</v>
      </c>
      <c r="V17" s="61">
        <f t="shared" si="1"/>
        <v>0</v>
      </c>
      <c r="W17" s="61">
        <f t="shared" si="1"/>
        <v>0</v>
      </c>
      <c r="X17" s="61">
        <f t="shared" si="1"/>
        <v>0</v>
      </c>
      <c r="Y17" s="7"/>
      <c r="Z17" s="7"/>
      <c r="AA17" s="61">
        <f t="shared" si="2"/>
        <v>0</v>
      </c>
      <c r="AB17" s="61">
        <f t="shared" si="2"/>
        <v>0</v>
      </c>
      <c r="AC17" s="61">
        <f t="shared" si="2"/>
        <v>0</v>
      </c>
      <c r="AD17" s="61">
        <f t="shared" si="2"/>
        <v>0</v>
      </c>
      <c r="AE17" s="61">
        <f t="shared" si="2"/>
        <v>0</v>
      </c>
      <c r="AF17" s="7"/>
    </row>
    <row r="18" spans="2:32" ht="15.75" thickBot="1" x14ac:dyDescent="0.3">
      <c r="B18" s="849">
        <f t="shared" si="4"/>
        <v>11</v>
      </c>
      <c r="C18" s="850" t="s">
        <v>2084</v>
      </c>
      <c r="D18" s="851" t="s">
        <v>2085</v>
      </c>
      <c r="E18" s="852" t="s">
        <v>41</v>
      </c>
      <c r="F18" s="853">
        <v>3</v>
      </c>
      <c r="G18" s="854">
        <v>0</v>
      </c>
      <c r="H18" s="855">
        <v>0</v>
      </c>
      <c r="I18" s="855">
        <v>0</v>
      </c>
      <c r="J18" s="855">
        <v>0</v>
      </c>
      <c r="K18" s="856">
        <v>0</v>
      </c>
      <c r="L18" s="35"/>
      <c r="M18" s="857"/>
      <c r="N18" s="858" t="s">
        <v>2065</v>
      </c>
      <c r="O18" s="837"/>
      <c r="P18" s="43">
        <f t="shared" si="0"/>
        <v>0</v>
      </c>
      <c r="Q18" s="43">
        <f t="shared" si="3"/>
        <v>0</v>
      </c>
      <c r="S18" s="7"/>
      <c r="T18" s="61">
        <f t="shared" si="1"/>
        <v>0</v>
      </c>
      <c r="U18" s="61">
        <f t="shared" si="1"/>
        <v>0</v>
      </c>
      <c r="V18" s="61">
        <f t="shared" si="1"/>
        <v>0</v>
      </c>
      <c r="W18" s="61">
        <f t="shared" si="1"/>
        <v>0</v>
      </c>
      <c r="X18" s="61">
        <f t="shared" si="1"/>
        <v>0</v>
      </c>
      <c r="Y18" s="7"/>
      <c r="Z18" s="7"/>
      <c r="AA18" s="61">
        <f t="shared" si="2"/>
        <v>0</v>
      </c>
      <c r="AB18" s="61">
        <f t="shared" si="2"/>
        <v>0</v>
      </c>
      <c r="AC18" s="61">
        <f t="shared" si="2"/>
        <v>0</v>
      </c>
      <c r="AD18" s="61">
        <f t="shared" si="2"/>
        <v>0</v>
      </c>
      <c r="AE18" s="61">
        <f t="shared" si="2"/>
        <v>0</v>
      </c>
      <c r="AF18" s="7"/>
    </row>
    <row r="19" spans="2:32" ht="15.75" thickBot="1" x14ac:dyDescent="0.3">
      <c r="B19" s="35"/>
      <c r="C19" s="35"/>
      <c r="D19" s="35"/>
      <c r="E19" s="35"/>
      <c r="F19" s="35"/>
      <c r="G19" s="35"/>
      <c r="H19" s="35"/>
      <c r="I19" s="35"/>
      <c r="J19" s="35"/>
      <c r="K19" s="35"/>
      <c r="L19" s="35"/>
      <c r="M19" s="120"/>
      <c r="N19" s="859"/>
      <c r="O19" s="837"/>
      <c r="P19" s="43"/>
      <c r="Q19" s="547"/>
      <c r="S19" s="7"/>
      <c r="T19" s="60"/>
      <c r="U19" s="60"/>
      <c r="V19" s="60"/>
      <c r="W19" s="60"/>
      <c r="X19" s="60"/>
      <c r="Y19" s="7"/>
      <c r="Z19" s="7"/>
      <c r="AA19" s="60"/>
      <c r="AB19" s="60"/>
      <c r="AC19" s="60"/>
      <c r="AD19" s="60"/>
      <c r="AE19" s="60"/>
      <c r="AF19" s="7"/>
    </row>
    <row r="20" spans="2:32" ht="15.75" thickBot="1" x14ac:dyDescent="0.3">
      <c r="B20" s="817" t="s">
        <v>116</v>
      </c>
      <c r="C20" s="827" t="s">
        <v>2086</v>
      </c>
      <c r="D20" s="35"/>
      <c r="E20" s="35"/>
      <c r="F20" s="35"/>
      <c r="G20" s="35"/>
      <c r="H20" s="35"/>
      <c r="I20" s="35"/>
      <c r="J20" s="35"/>
      <c r="K20" s="35"/>
      <c r="L20" s="35"/>
      <c r="M20" s="35"/>
      <c r="N20" s="860"/>
      <c r="O20" s="837"/>
      <c r="P20" s="43"/>
      <c r="Q20" s="547"/>
      <c r="S20" s="7"/>
      <c r="T20" s="60"/>
      <c r="U20" s="60"/>
      <c r="V20" s="60"/>
      <c r="W20" s="60"/>
      <c r="X20" s="60"/>
      <c r="Y20" s="7"/>
      <c r="Z20" s="7"/>
      <c r="AA20" s="320" t="s">
        <v>2087</v>
      </c>
      <c r="AB20" s="60"/>
      <c r="AC20" s="60"/>
      <c r="AD20" s="60"/>
      <c r="AE20" s="60"/>
      <c r="AF20" s="7"/>
    </row>
    <row r="21" spans="2:32" x14ac:dyDescent="0.25">
      <c r="B21" s="828">
        <v>12</v>
      </c>
      <c r="C21" s="829" t="s">
        <v>2088</v>
      </c>
      <c r="D21" s="830" t="s">
        <v>2089</v>
      </c>
      <c r="E21" s="831" t="s">
        <v>41</v>
      </c>
      <c r="F21" s="832">
        <v>3</v>
      </c>
      <c r="G21" s="833">
        <v>-0.26167192808046985</v>
      </c>
      <c r="H21" s="834">
        <v>-0.26840680147631474</v>
      </c>
      <c r="I21" s="834">
        <v>-0.27616250230596018</v>
      </c>
      <c r="J21" s="834">
        <v>-0.27960577439326045</v>
      </c>
      <c r="K21" s="835">
        <v>-0.27882271125417635</v>
      </c>
      <c r="L21" s="35"/>
      <c r="M21" s="836"/>
      <c r="N21" s="53" t="s">
        <v>2090</v>
      </c>
      <c r="O21" s="837"/>
      <c r="P21" s="43">
        <f t="shared" ref="P21:P31" si="5" xml:space="preserve"> IF( SUM( T21:X21 ) = 0, 0, $T$5 )</f>
        <v>0</v>
      </c>
      <c r="Q21" s="43">
        <f xml:space="preserve"> IF( SUM( AA21:AE21 ) = 0, 0, $AA$20 )</f>
        <v>0</v>
      </c>
      <c r="S21" s="7"/>
      <c r="T21" s="61">
        <f t="shared" ref="T21:X31" si="6" xml:space="preserve"> IF( ISNUMBER(G21), 0, 1 )</f>
        <v>0</v>
      </c>
      <c r="U21" s="61">
        <f t="shared" si="6"/>
        <v>0</v>
      </c>
      <c r="V21" s="61">
        <f t="shared" si="6"/>
        <v>0</v>
      </c>
      <c r="W21" s="61">
        <f t="shared" si="6"/>
        <v>0</v>
      </c>
      <c r="X21" s="61">
        <f t="shared" si="6"/>
        <v>0</v>
      </c>
      <c r="Y21" s="7"/>
      <c r="Z21" s="7"/>
      <c r="AA21" s="61">
        <f t="shared" ref="AA21:AE31" si="7">IF( AND( ISNUMBER( G21), G21&lt;=0), 0, 1)</f>
        <v>0</v>
      </c>
      <c r="AB21" s="61">
        <f t="shared" si="7"/>
        <v>0</v>
      </c>
      <c r="AC21" s="61">
        <f t="shared" si="7"/>
        <v>0</v>
      </c>
      <c r="AD21" s="61">
        <f t="shared" si="7"/>
        <v>0</v>
      </c>
      <c r="AE21" s="61">
        <f t="shared" si="7"/>
        <v>0</v>
      </c>
      <c r="AF21" s="7"/>
    </row>
    <row r="22" spans="2:32" x14ac:dyDescent="0.25">
      <c r="B22" s="838">
        <f>B21+1</f>
        <v>13</v>
      </c>
      <c r="C22" s="839" t="s">
        <v>2091</v>
      </c>
      <c r="D22" s="840" t="s">
        <v>2092</v>
      </c>
      <c r="E22" s="841" t="s">
        <v>41</v>
      </c>
      <c r="F22" s="842">
        <v>3</v>
      </c>
      <c r="G22" s="843">
        <v>0</v>
      </c>
      <c r="H22" s="156">
        <v>0</v>
      </c>
      <c r="I22" s="156">
        <v>0</v>
      </c>
      <c r="J22" s="156">
        <v>0</v>
      </c>
      <c r="K22" s="844">
        <v>0</v>
      </c>
      <c r="L22" s="35"/>
      <c r="M22" s="91"/>
      <c r="N22" s="845" t="s">
        <v>2090</v>
      </c>
      <c r="O22" s="837"/>
      <c r="P22" s="43">
        <f t="shared" si="5"/>
        <v>0</v>
      </c>
      <c r="Q22" s="43">
        <f t="shared" ref="Q22:Q31" si="8" xml:space="preserve"> IF( SUM( AA22:AE22 ) = 0, 0, $AA$20 )</f>
        <v>0</v>
      </c>
      <c r="S22" s="7"/>
      <c r="T22" s="61">
        <f t="shared" si="6"/>
        <v>0</v>
      </c>
      <c r="U22" s="61">
        <f t="shared" si="6"/>
        <v>0</v>
      </c>
      <c r="V22" s="61">
        <f t="shared" si="6"/>
        <v>0</v>
      </c>
      <c r="W22" s="61">
        <f t="shared" si="6"/>
        <v>0</v>
      </c>
      <c r="X22" s="61">
        <f t="shared" si="6"/>
        <v>0</v>
      </c>
      <c r="Y22" s="7"/>
      <c r="Z22" s="7"/>
      <c r="AA22" s="61">
        <f t="shared" si="7"/>
        <v>0</v>
      </c>
      <c r="AB22" s="61">
        <f t="shared" si="7"/>
        <v>0</v>
      </c>
      <c r="AC22" s="61">
        <f t="shared" si="7"/>
        <v>0</v>
      </c>
      <c r="AD22" s="61">
        <f t="shared" si="7"/>
        <v>0</v>
      </c>
      <c r="AE22" s="61">
        <f t="shared" si="7"/>
        <v>0</v>
      </c>
      <c r="AF22" s="7"/>
    </row>
    <row r="23" spans="2:32" x14ac:dyDescent="0.25">
      <c r="B23" s="838">
        <f t="shared" ref="B23:B31" si="9">B22+1</f>
        <v>14</v>
      </c>
      <c r="C23" s="839" t="s">
        <v>2093</v>
      </c>
      <c r="D23" s="840" t="s">
        <v>2094</v>
      </c>
      <c r="E23" s="841" t="s">
        <v>41</v>
      </c>
      <c r="F23" s="842">
        <v>3</v>
      </c>
      <c r="G23" s="843">
        <v>0</v>
      </c>
      <c r="H23" s="156">
        <v>0</v>
      </c>
      <c r="I23" s="156">
        <v>0</v>
      </c>
      <c r="J23" s="156">
        <v>0</v>
      </c>
      <c r="K23" s="844">
        <v>0</v>
      </c>
      <c r="L23" s="35"/>
      <c r="M23" s="91"/>
      <c r="N23" s="845" t="s">
        <v>2090</v>
      </c>
      <c r="O23" s="837"/>
      <c r="P23" s="43">
        <f t="shared" si="5"/>
        <v>0</v>
      </c>
      <c r="Q23" s="43">
        <f t="shared" si="8"/>
        <v>0</v>
      </c>
      <c r="S23" s="7"/>
      <c r="T23" s="61">
        <f t="shared" si="6"/>
        <v>0</v>
      </c>
      <c r="U23" s="61">
        <f t="shared" si="6"/>
        <v>0</v>
      </c>
      <c r="V23" s="61">
        <f t="shared" si="6"/>
        <v>0</v>
      </c>
      <c r="W23" s="61">
        <f t="shared" si="6"/>
        <v>0</v>
      </c>
      <c r="X23" s="61">
        <f t="shared" si="6"/>
        <v>0</v>
      </c>
      <c r="Y23" s="7"/>
      <c r="Z23" s="7"/>
      <c r="AA23" s="61">
        <f t="shared" si="7"/>
        <v>0</v>
      </c>
      <c r="AB23" s="61">
        <f t="shared" si="7"/>
        <v>0</v>
      </c>
      <c r="AC23" s="61">
        <f t="shared" si="7"/>
        <v>0</v>
      </c>
      <c r="AD23" s="61">
        <f t="shared" si="7"/>
        <v>0</v>
      </c>
      <c r="AE23" s="61">
        <f t="shared" si="7"/>
        <v>0</v>
      </c>
      <c r="AF23" s="7"/>
    </row>
    <row r="24" spans="2:32" x14ac:dyDescent="0.25">
      <c r="B24" s="838">
        <f t="shared" si="9"/>
        <v>15</v>
      </c>
      <c r="C24" s="839" t="s">
        <v>2095</v>
      </c>
      <c r="D24" s="840" t="s">
        <v>2096</v>
      </c>
      <c r="E24" s="841" t="s">
        <v>41</v>
      </c>
      <c r="F24" s="842">
        <v>3</v>
      </c>
      <c r="G24" s="843">
        <v>-2.9953321928873924E-2</v>
      </c>
      <c r="H24" s="156">
        <v>-3.0981033649260116E-2</v>
      </c>
      <c r="I24" s="156">
        <v>-3.1547665212926332E-2</v>
      </c>
      <c r="J24" s="156">
        <v>-3.249956854958496E-2</v>
      </c>
      <c r="K24" s="844">
        <v>-3.341807750939628E-2</v>
      </c>
      <c r="L24" s="35"/>
      <c r="M24" s="91"/>
      <c r="N24" s="845" t="s">
        <v>2090</v>
      </c>
      <c r="O24" s="837"/>
      <c r="P24" s="43">
        <f t="shared" si="5"/>
        <v>0</v>
      </c>
      <c r="Q24" s="43">
        <f t="shared" si="8"/>
        <v>0</v>
      </c>
      <c r="S24" s="7"/>
      <c r="T24" s="61">
        <f t="shared" si="6"/>
        <v>0</v>
      </c>
      <c r="U24" s="61">
        <f t="shared" si="6"/>
        <v>0</v>
      </c>
      <c r="V24" s="61">
        <f t="shared" si="6"/>
        <v>0</v>
      </c>
      <c r="W24" s="61">
        <f t="shared" si="6"/>
        <v>0</v>
      </c>
      <c r="X24" s="61">
        <f t="shared" si="6"/>
        <v>0</v>
      </c>
      <c r="Y24" s="147"/>
      <c r="Z24" s="7"/>
      <c r="AA24" s="61">
        <f t="shared" si="7"/>
        <v>0</v>
      </c>
      <c r="AB24" s="61">
        <f t="shared" si="7"/>
        <v>0</v>
      </c>
      <c r="AC24" s="61">
        <f t="shared" si="7"/>
        <v>0</v>
      </c>
      <c r="AD24" s="61">
        <f t="shared" si="7"/>
        <v>0</v>
      </c>
      <c r="AE24" s="61">
        <f t="shared" si="7"/>
        <v>0</v>
      </c>
      <c r="AF24" s="147"/>
    </row>
    <row r="25" spans="2:32" x14ac:dyDescent="0.25">
      <c r="B25" s="838">
        <f t="shared" si="9"/>
        <v>16</v>
      </c>
      <c r="C25" s="839" t="s">
        <v>2097</v>
      </c>
      <c r="D25" s="840" t="s">
        <v>2098</v>
      </c>
      <c r="E25" s="841" t="s">
        <v>41</v>
      </c>
      <c r="F25" s="842">
        <v>3</v>
      </c>
      <c r="G25" s="843">
        <v>0</v>
      </c>
      <c r="H25" s="156">
        <v>0</v>
      </c>
      <c r="I25" s="156">
        <v>0</v>
      </c>
      <c r="J25" s="156">
        <v>0</v>
      </c>
      <c r="K25" s="844">
        <v>0</v>
      </c>
      <c r="L25" s="35"/>
      <c r="M25" s="91"/>
      <c r="N25" s="845" t="s">
        <v>2090</v>
      </c>
      <c r="O25" s="837"/>
      <c r="P25" s="43">
        <f t="shared" si="5"/>
        <v>0</v>
      </c>
      <c r="Q25" s="43">
        <f t="shared" si="8"/>
        <v>0</v>
      </c>
      <c r="S25" s="7"/>
      <c r="T25" s="61">
        <f t="shared" si="6"/>
        <v>0</v>
      </c>
      <c r="U25" s="61">
        <f t="shared" si="6"/>
        <v>0</v>
      </c>
      <c r="V25" s="61">
        <f t="shared" si="6"/>
        <v>0</v>
      </c>
      <c r="W25" s="61">
        <f t="shared" si="6"/>
        <v>0</v>
      </c>
      <c r="X25" s="61">
        <f t="shared" si="6"/>
        <v>0</v>
      </c>
      <c r="Y25" s="147"/>
      <c r="Z25" s="7"/>
      <c r="AA25" s="61">
        <f t="shared" si="7"/>
        <v>0</v>
      </c>
      <c r="AB25" s="61">
        <f t="shared" si="7"/>
        <v>0</v>
      </c>
      <c r="AC25" s="61">
        <f t="shared" si="7"/>
        <v>0</v>
      </c>
      <c r="AD25" s="61">
        <f t="shared" si="7"/>
        <v>0</v>
      </c>
      <c r="AE25" s="61">
        <f t="shared" si="7"/>
        <v>0</v>
      </c>
      <c r="AF25" s="147"/>
    </row>
    <row r="26" spans="2:32" x14ac:dyDescent="0.25">
      <c r="B26" s="838">
        <f t="shared" si="9"/>
        <v>17</v>
      </c>
      <c r="C26" s="839" t="s">
        <v>2099</v>
      </c>
      <c r="D26" s="840" t="s">
        <v>2100</v>
      </c>
      <c r="E26" s="841" t="s">
        <v>41</v>
      </c>
      <c r="F26" s="842">
        <v>3</v>
      </c>
      <c r="G26" s="843">
        <v>0</v>
      </c>
      <c r="H26" s="156">
        <v>0</v>
      </c>
      <c r="I26" s="156">
        <v>0</v>
      </c>
      <c r="J26" s="156">
        <v>0</v>
      </c>
      <c r="K26" s="844">
        <v>0</v>
      </c>
      <c r="L26" s="35"/>
      <c r="M26" s="91"/>
      <c r="N26" s="845" t="s">
        <v>2090</v>
      </c>
      <c r="O26" s="837"/>
      <c r="P26" s="43">
        <f t="shared" si="5"/>
        <v>0</v>
      </c>
      <c r="Q26" s="43">
        <f t="shared" si="8"/>
        <v>0</v>
      </c>
      <c r="S26" s="7"/>
      <c r="T26" s="61">
        <f t="shared" si="6"/>
        <v>0</v>
      </c>
      <c r="U26" s="61">
        <f t="shared" si="6"/>
        <v>0</v>
      </c>
      <c r="V26" s="61">
        <f t="shared" si="6"/>
        <v>0</v>
      </c>
      <c r="W26" s="61">
        <f t="shared" si="6"/>
        <v>0</v>
      </c>
      <c r="X26" s="61">
        <f t="shared" si="6"/>
        <v>0</v>
      </c>
      <c r="Y26" s="147"/>
      <c r="Z26" s="7"/>
      <c r="AA26" s="61">
        <f t="shared" si="7"/>
        <v>0</v>
      </c>
      <c r="AB26" s="61">
        <f t="shared" si="7"/>
        <v>0</v>
      </c>
      <c r="AC26" s="61">
        <f t="shared" si="7"/>
        <v>0</v>
      </c>
      <c r="AD26" s="61">
        <f t="shared" si="7"/>
        <v>0</v>
      </c>
      <c r="AE26" s="61">
        <f t="shared" si="7"/>
        <v>0</v>
      </c>
      <c r="AF26" s="147"/>
    </row>
    <row r="27" spans="2:32" x14ac:dyDescent="0.25">
      <c r="B27" s="838">
        <f t="shared" si="9"/>
        <v>18</v>
      </c>
      <c r="C27" s="839" t="s">
        <v>2101</v>
      </c>
      <c r="D27" s="840" t="s">
        <v>2102</v>
      </c>
      <c r="E27" s="841" t="s">
        <v>41</v>
      </c>
      <c r="F27" s="842">
        <v>3</v>
      </c>
      <c r="G27" s="442">
        <v>-0.26560679899992229</v>
      </c>
      <c r="H27" s="430">
        <v>-0.2684993879156703</v>
      </c>
      <c r="I27" s="430">
        <v>-0.27239389650260443</v>
      </c>
      <c r="J27" s="430">
        <v>-0.27575599136663437</v>
      </c>
      <c r="K27" s="560">
        <v>-0.27481062316007687</v>
      </c>
      <c r="L27" s="35"/>
      <c r="M27" s="91"/>
      <c r="N27" s="845" t="s">
        <v>2090</v>
      </c>
      <c r="O27" s="837"/>
      <c r="P27" s="43">
        <f t="shared" si="5"/>
        <v>0</v>
      </c>
      <c r="Q27" s="43">
        <f t="shared" si="8"/>
        <v>0</v>
      </c>
      <c r="S27" s="7"/>
      <c r="T27" s="61">
        <v>0</v>
      </c>
      <c r="U27" s="61">
        <v>0</v>
      </c>
      <c r="V27" s="61">
        <v>0</v>
      </c>
      <c r="W27" s="61">
        <v>0</v>
      </c>
      <c r="X27" s="61">
        <v>0</v>
      </c>
      <c r="Y27" s="7"/>
      <c r="Z27" s="7"/>
      <c r="AA27" s="61">
        <f t="shared" si="7"/>
        <v>0</v>
      </c>
      <c r="AB27" s="61">
        <f t="shared" si="7"/>
        <v>0</v>
      </c>
      <c r="AC27" s="61">
        <f t="shared" si="7"/>
        <v>0</v>
      </c>
      <c r="AD27" s="61">
        <f t="shared" si="7"/>
        <v>0</v>
      </c>
      <c r="AE27" s="61">
        <f t="shared" si="7"/>
        <v>0</v>
      </c>
      <c r="AF27" s="7"/>
    </row>
    <row r="28" spans="2:32" x14ac:dyDescent="0.25">
      <c r="B28" s="838">
        <f t="shared" si="9"/>
        <v>19</v>
      </c>
      <c r="C28" s="839" t="s">
        <v>2103</v>
      </c>
      <c r="D28" s="840" t="s">
        <v>2104</v>
      </c>
      <c r="E28" s="841" t="s">
        <v>41</v>
      </c>
      <c r="F28" s="842">
        <v>3</v>
      </c>
      <c r="G28" s="846">
        <v>-2.3585571536281265</v>
      </c>
      <c r="H28" s="847">
        <v>-2.3661350626812805</v>
      </c>
      <c r="I28" s="847">
        <v>-2.3763945385029217</v>
      </c>
      <c r="J28" s="847">
        <v>-2.3828600939336013</v>
      </c>
      <c r="K28" s="848">
        <v>-2.3933281360594663</v>
      </c>
      <c r="L28" s="35"/>
      <c r="M28" s="91"/>
      <c r="N28" s="845" t="s">
        <v>2090</v>
      </c>
      <c r="O28" s="837"/>
      <c r="P28" s="43">
        <f t="shared" si="5"/>
        <v>0</v>
      </c>
      <c r="Q28" s="43">
        <f t="shared" si="8"/>
        <v>0</v>
      </c>
      <c r="S28" s="7"/>
      <c r="T28" s="61">
        <v>0</v>
      </c>
      <c r="U28" s="61">
        <v>0</v>
      </c>
      <c r="V28" s="61">
        <v>0</v>
      </c>
      <c r="W28" s="61">
        <v>0</v>
      </c>
      <c r="X28" s="61">
        <v>0</v>
      </c>
      <c r="Y28" s="7"/>
      <c r="Z28" s="7"/>
      <c r="AA28" s="61">
        <f t="shared" si="7"/>
        <v>0</v>
      </c>
      <c r="AB28" s="61">
        <f t="shared" si="7"/>
        <v>0</v>
      </c>
      <c r="AC28" s="61">
        <f t="shared" si="7"/>
        <v>0</v>
      </c>
      <c r="AD28" s="61">
        <f t="shared" si="7"/>
        <v>0</v>
      </c>
      <c r="AE28" s="61">
        <f t="shared" si="7"/>
        <v>0</v>
      </c>
      <c r="AF28" s="7"/>
    </row>
    <row r="29" spans="2:32" x14ac:dyDescent="0.25">
      <c r="B29" s="838">
        <f t="shared" si="9"/>
        <v>20</v>
      </c>
      <c r="C29" s="839" t="s">
        <v>2105</v>
      </c>
      <c r="D29" s="840" t="s">
        <v>2106</v>
      </c>
      <c r="E29" s="841" t="s">
        <v>41</v>
      </c>
      <c r="F29" s="842">
        <v>3</v>
      </c>
      <c r="G29" s="442">
        <v>0</v>
      </c>
      <c r="H29" s="430">
        <v>0</v>
      </c>
      <c r="I29" s="430">
        <v>0</v>
      </c>
      <c r="J29" s="430">
        <v>0</v>
      </c>
      <c r="K29" s="560">
        <v>0</v>
      </c>
      <c r="L29" s="35"/>
      <c r="M29" s="91"/>
      <c r="N29" s="845" t="s">
        <v>2090</v>
      </c>
      <c r="O29" s="837"/>
      <c r="P29" s="43">
        <f t="shared" si="5"/>
        <v>0</v>
      </c>
      <c r="Q29" s="43">
        <f t="shared" si="8"/>
        <v>0</v>
      </c>
      <c r="S29" s="7"/>
      <c r="T29" s="61">
        <v>0</v>
      </c>
      <c r="U29" s="61">
        <v>0</v>
      </c>
      <c r="V29" s="61">
        <v>0</v>
      </c>
      <c r="W29" s="61">
        <v>0</v>
      </c>
      <c r="X29" s="61">
        <v>0</v>
      </c>
      <c r="Y29" s="7"/>
      <c r="Z29" s="7"/>
      <c r="AA29" s="61">
        <f t="shared" si="7"/>
        <v>0</v>
      </c>
      <c r="AB29" s="61">
        <f t="shared" si="7"/>
        <v>0</v>
      </c>
      <c r="AC29" s="61">
        <f t="shared" si="7"/>
        <v>0</v>
      </c>
      <c r="AD29" s="61">
        <f t="shared" si="7"/>
        <v>0</v>
      </c>
      <c r="AE29" s="61">
        <f t="shared" si="7"/>
        <v>0</v>
      </c>
      <c r="AF29" s="7"/>
    </row>
    <row r="30" spans="2:32" x14ac:dyDescent="0.25">
      <c r="B30" s="838">
        <f t="shared" si="9"/>
        <v>21</v>
      </c>
      <c r="C30" s="839" t="s">
        <v>2107</v>
      </c>
      <c r="D30" s="840" t="s">
        <v>2108</v>
      </c>
      <c r="E30" s="841" t="s">
        <v>41</v>
      </c>
      <c r="F30" s="842">
        <v>3</v>
      </c>
      <c r="G30" s="843">
        <v>-0.27392105420044288</v>
      </c>
      <c r="H30" s="156">
        <v>-0.28500146830462825</v>
      </c>
      <c r="I30" s="156">
        <v>-0.29491601780405574</v>
      </c>
      <c r="J30" s="156">
        <v>-0.28294814205378316</v>
      </c>
      <c r="K30" s="844">
        <v>-0.28424024678346882</v>
      </c>
      <c r="L30" s="35"/>
      <c r="M30" s="91"/>
      <c r="N30" s="845" t="s">
        <v>2090</v>
      </c>
      <c r="O30" s="837"/>
      <c r="P30" s="43">
        <f t="shared" si="5"/>
        <v>0</v>
      </c>
      <c r="Q30" s="43">
        <f t="shared" si="8"/>
        <v>0</v>
      </c>
      <c r="S30" s="7"/>
      <c r="T30" s="61">
        <f t="shared" si="6"/>
        <v>0</v>
      </c>
      <c r="U30" s="61">
        <f t="shared" si="6"/>
        <v>0</v>
      </c>
      <c r="V30" s="61">
        <f t="shared" si="6"/>
        <v>0</v>
      </c>
      <c r="W30" s="61">
        <f t="shared" si="6"/>
        <v>0</v>
      </c>
      <c r="X30" s="61">
        <f t="shared" si="6"/>
        <v>0</v>
      </c>
      <c r="Y30" s="7"/>
      <c r="Z30" s="7"/>
      <c r="AA30" s="61">
        <f t="shared" si="7"/>
        <v>0</v>
      </c>
      <c r="AB30" s="61">
        <f t="shared" si="7"/>
        <v>0</v>
      </c>
      <c r="AC30" s="61">
        <f t="shared" si="7"/>
        <v>0</v>
      </c>
      <c r="AD30" s="61">
        <f t="shared" si="7"/>
        <v>0</v>
      </c>
      <c r="AE30" s="61">
        <f t="shared" si="7"/>
        <v>0</v>
      </c>
      <c r="AF30" s="7"/>
    </row>
    <row r="31" spans="2:32" ht="15.75" thickBot="1" x14ac:dyDescent="0.3">
      <c r="B31" s="849">
        <f t="shared" si="9"/>
        <v>22</v>
      </c>
      <c r="C31" s="850" t="s">
        <v>2109</v>
      </c>
      <c r="D31" s="851" t="s">
        <v>2110</v>
      </c>
      <c r="E31" s="852" t="s">
        <v>41</v>
      </c>
      <c r="F31" s="853">
        <v>3</v>
      </c>
      <c r="G31" s="854">
        <v>0</v>
      </c>
      <c r="H31" s="855">
        <v>0</v>
      </c>
      <c r="I31" s="855">
        <v>0</v>
      </c>
      <c r="J31" s="855">
        <v>0</v>
      </c>
      <c r="K31" s="856">
        <v>0</v>
      </c>
      <c r="L31" s="35"/>
      <c r="M31" s="857"/>
      <c r="N31" s="858" t="s">
        <v>2090</v>
      </c>
      <c r="O31" s="837"/>
      <c r="P31" s="43">
        <f t="shared" si="5"/>
        <v>0</v>
      </c>
      <c r="Q31" s="43">
        <f t="shared" si="8"/>
        <v>0</v>
      </c>
      <c r="S31" s="7"/>
      <c r="T31" s="61">
        <f t="shared" si="6"/>
        <v>0</v>
      </c>
      <c r="U31" s="61">
        <f t="shared" si="6"/>
        <v>0</v>
      </c>
      <c r="V31" s="61">
        <f t="shared" si="6"/>
        <v>0</v>
      </c>
      <c r="W31" s="61">
        <f t="shared" si="6"/>
        <v>0</v>
      </c>
      <c r="X31" s="61">
        <f t="shared" si="6"/>
        <v>0</v>
      </c>
      <c r="Y31" s="147"/>
      <c r="Z31" s="7"/>
      <c r="AA31" s="61">
        <f t="shared" si="7"/>
        <v>0</v>
      </c>
      <c r="AB31" s="61">
        <f t="shared" si="7"/>
        <v>0</v>
      </c>
      <c r="AC31" s="61">
        <f t="shared" si="7"/>
        <v>0</v>
      </c>
      <c r="AD31" s="61">
        <f t="shared" si="7"/>
        <v>0</v>
      </c>
      <c r="AE31" s="61">
        <f t="shared" si="7"/>
        <v>0</v>
      </c>
      <c r="AF31" s="147"/>
    </row>
    <row r="32" spans="2:32" ht="15.75" thickBot="1" x14ac:dyDescent="0.3">
      <c r="B32" s="35"/>
      <c r="C32" s="35"/>
      <c r="D32" s="35"/>
      <c r="E32" s="35"/>
      <c r="F32" s="35"/>
      <c r="G32" s="35"/>
      <c r="H32" s="35"/>
      <c r="I32" s="35"/>
      <c r="J32" s="35"/>
      <c r="K32" s="35"/>
      <c r="L32" s="35"/>
      <c r="M32" s="120"/>
      <c r="N32" s="120"/>
      <c r="O32" s="837"/>
      <c r="P32" s="43"/>
      <c r="Q32" s="547"/>
      <c r="S32" s="7"/>
      <c r="T32" s="60"/>
      <c r="U32" s="60"/>
      <c r="V32" s="60"/>
      <c r="W32" s="60"/>
      <c r="X32" s="60"/>
      <c r="Y32" s="7"/>
      <c r="Z32" s="7"/>
      <c r="AA32" s="60"/>
      <c r="AB32" s="60"/>
      <c r="AC32" s="60"/>
      <c r="AD32" s="60"/>
      <c r="AE32" s="60"/>
      <c r="AF32" s="7"/>
    </row>
    <row r="33" spans="2:32" ht="15.75" thickBot="1" x14ac:dyDescent="0.3">
      <c r="B33" s="817" t="s">
        <v>180</v>
      </c>
      <c r="C33" s="827" t="s">
        <v>2111</v>
      </c>
      <c r="D33" s="35"/>
      <c r="E33" s="35"/>
      <c r="F33" s="35"/>
      <c r="G33" s="35"/>
      <c r="H33" s="35"/>
      <c r="I33" s="35"/>
      <c r="J33" s="35"/>
      <c r="K33" s="35"/>
      <c r="L33" s="35"/>
      <c r="M33" s="120"/>
      <c r="N33" s="120"/>
      <c r="O33" s="837"/>
      <c r="P33" s="43"/>
      <c r="Q33" s="547"/>
      <c r="S33" s="7"/>
      <c r="T33" s="60"/>
      <c r="U33" s="60"/>
      <c r="V33" s="60"/>
      <c r="W33" s="60"/>
      <c r="X33" s="60"/>
      <c r="Y33" s="7"/>
      <c r="Z33" s="7"/>
      <c r="AA33" s="60"/>
      <c r="AB33" s="60"/>
      <c r="AC33" s="60"/>
      <c r="AD33" s="60"/>
      <c r="AE33" s="60"/>
      <c r="AF33" s="7"/>
    </row>
    <row r="34" spans="2:32" x14ac:dyDescent="0.25">
      <c r="B34" s="828">
        <v>23</v>
      </c>
      <c r="C34" s="829" t="s">
        <v>2112</v>
      </c>
      <c r="D34" s="830" t="s">
        <v>2113</v>
      </c>
      <c r="E34" s="831" t="s">
        <v>41</v>
      </c>
      <c r="F34" s="832">
        <v>3</v>
      </c>
      <c r="G34" s="833">
        <v>9.5843838632832181</v>
      </c>
      <c r="H34" s="834">
        <v>10.50295107562224</v>
      </c>
      <c r="I34" s="834">
        <v>10.83598227331156</v>
      </c>
      <c r="J34" s="834">
        <v>10.808193927203256</v>
      </c>
      <c r="K34" s="835">
        <v>10.97163239152249</v>
      </c>
      <c r="L34" s="35"/>
      <c r="M34" s="836"/>
      <c r="N34" s="53" t="s">
        <v>2065</v>
      </c>
      <c r="O34" s="837"/>
      <c r="P34" s="43">
        <f xml:space="preserve"> IF( SUM( T34:X34 ) = 0, 0, $T$5 )</f>
        <v>0</v>
      </c>
      <c r="Q34" s="43">
        <f xml:space="preserve"> IF( SUM( AA34:AE34 ) = 0, 0, $AA$7 )</f>
        <v>0</v>
      </c>
      <c r="S34" s="7"/>
      <c r="T34" s="61">
        <f t="shared" ref="T34:X36" si="10" xml:space="preserve"> IF( ISNUMBER(G34), 0, 1 )</f>
        <v>0</v>
      </c>
      <c r="U34" s="61">
        <f t="shared" si="10"/>
        <v>0</v>
      </c>
      <c r="V34" s="61">
        <f t="shared" si="10"/>
        <v>0</v>
      </c>
      <c r="W34" s="61">
        <f t="shared" si="10"/>
        <v>0</v>
      </c>
      <c r="X34" s="61">
        <f t="shared" si="10"/>
        <v>0</v>
      </c>
      <c r="Y34" s="7"/>
      <c r="Z34" s="7"/>
      <c r="AA34" s="61">
        <f t="shared" ref="AA34:AE35" si="11">IF( AND( ISNUMBER( G34), G34&gt;=0), 0, 1)</f>
        <v>0</v>
      </c>
      <c r="AB34" s="61">
        <f t="shared" si="11"/>
        <v>0</v>
      </c>
      <c r="AC34" s="61">
        <f t="shared" si="11"/>
        <v>0</v>
      </c>
      <c r="AD34" s="61">
        <f t="shared" si="11"/>
        <v>0</v>
      </c>
      <c r="AE34" s="61">
        <f t="shared" si="11"/>
        <v>0</v>
      </c>
      <c r="AF34" s="7"/>
    </row>
    <row r="35" spans="2:32" x14ac:dyDescent="0.25">
      <c r="B35" s="838">
        <f>B34+1</f>
        <v>24</v>
      </c>
      <c r="C35" s="839" t="s">
        <v>2114</v>
      </c>
      <c r="D35" s="840" t="s">
        <v>2115</v>
      </c>
      <c r="E35" s="841" t="s">
        <v>41</v>
      </c>
      <c r="F35" s="842">
        <v>3</v>
      </c>
      <c r="G35" s="843">
        <v>0</v>
      </c>
      <c r="H35" s="156">
        <v>0</v>
      </c>
      <c r="I35" s="156">
        <v>0</v>
      </c>
      <c r="J35" s="156">
        <v>0</v>
      </c>
      <c r="K35" s="844">
        <v>0</v>
      </c>
      <c r="L35" s="35"/>
      <c r="M35" s="91"/>
      <c r="N35" s="845" t="s">
        <v>2065</v>
      </c>
      <c r="O35" s="837"/>
      <c r="P35" s="43">
        <f xml:space="preserve"> IF( SUM( T35:X35 ) = 0, 0, $T$5 )</f>
        <v>0</v>
      </c>
      <c r="Q35" s="43">
        <f xml:space="preserve"> IF( SUM( AA35:AE35 ) = 0, 0, $AA$7 )</f>
        <v>0</v>
      </c>
      <c r="S35" s="7"/>
      <c r="T35" s="61">
        <f t="shared" si="10"/>
        <v>0</v>
      </c>
      <c r="U35" s="61">
        <f t="shared" si="10"/>
        <v>0</v>
      </c>
      <c r="V35" s="61">
        <f t="shared" si="10"/>
        <v>0</v>
      </c>
      <c r="W35" s="61">
        <f t="shared" si="10"/>
        <v>0</v>
      </c>
      <c r="X35" s="61">
        <f t="shared" si="10"/>
        <v>0</v>
      </c>
      <c r="Y35" s="7"/>
      <c r="Z35" s="7"/>
      <c r="AA35" s="61">
        <f t="shared" si="11"/>
        <v>0</v>
      </c>
      <c r="AB35" s="61">
        <f t="shared" si="11"/>
        <v>0</v>
      </c>
      <c r="AC35" s="61">
        <f t="shared" si="11"/>
        <v>0</v>
      </c>
      <c r="AD35" s="61">
        <f t="shared" si="11"/>
        <v>0</v>
      </c>
      <c r="AE35" s="61">
        <f t="shared" si="11"/>
        <v>0</v>
      </c>
      <c r="AF35" s="7"/>
    </row>
    <row r="36" spans="2:32" x14ac:dyDescent="0.25">
      <c r="B36" s="838">
        <f t="shared" ref="B36:B50" si="12">B35+1</f>
        <v>25</v>
      </c>
      <c r="C36" s="839" t="s">
        <v>2116</v>
      </c>
      <c r="D36" s="840" t="s">
        <v>2117</v>
      </c>
      <c r="E36" s="841" t="s">
        <v>41</v>
      </c>
      <c r="F36" s="842">
        <v>3</v>
      </c>
      <c r="G36" s="843">
        <v>0</v>
      </c>
      <c r="H36" s="156">
        <v>0</v>
      </c>
      <c r="I36" s="156">
        <v>0</v>
      </c>
      <c r="J36" s="156">
        <v>0</v>
      </c>
      <c r="K36" s="844">
        <v>0</v>
      </c>
      <c r="L36" s="35"/>
      <c r="M36" s="91"/>
      <c r="N36" s="845" t="s">
        <v>2090</v>
      </c>
      <c r="O36" s="837"/>
      <c r="P36" s="43">
        <f xml:space="preserve"> IF( SUM( T36:X36 ) = 0, 0, $T$5 )</f>
        <v>0</v>
      </c>
      <c r="Q36" s="43">
        <f xml:space="preserve"> IF( SUM( AA36:AE36 ) = 0, 0, $AA$20 )</f>
        <v>0</v>
      </c>
      <c r="S36" s="7"/>
      <c r="T36" s="61">
        <f t="shared" si="10"/>
        <v>0</v>
      </c>
      <c r="U36" s="61">
        <f t="shared" si="10"/>
        <v>0</v>
      </c>
      <c r="V36" s="61">
        <f t="shared" si="10"/>
        <v>0</v>
      </c>
      <c r="W36" s="61">
        <f t="shared" si="10"/>
        <v>0</v>
      </c>
      <c r="X36" s="61">
        <f t="shared" si="10"/>
        <v>0</v>
      </c>
      <c r="Y36" s="7"/>
      <c r="Z36" s="7"/>
      <c r="AA36" s="61">
        <f>IF( AND( ISNUMBER( G36), G36&lt;=0), 0, 1)</f>
        <v>0</v>
      </c>
      <c r="AB36" s="61">
        <f>IF( AND( ISNUMBER( H36), H36&lt;=0), 0, 1)</f>
        <v>0</v>
      </c>
      <c r="AC36" s="61">
        <f>IF( AND( ISNUMBER( I36), I36&lt;=0), 0, 1)</f>
        <v>0</v>
      </c>
      <c r="AD36" s="61">
        <f>IF( AND( ISNUMBER( J36), J36&lt;=0), 0, 1)</f>
        <v>0</v>
      </c>
      <c r="AE36" s="61">
        <f>IF( AND( ISNUMBER( K36), K36&lt;=0), 0, 1)</f>
        <v>0</v>
      </c>
      <c r="AF36" s="7"/>
    </row>
    <row r="37" spans="2:32" x14ac:dyDescent="0.25">
      <c r="B37" s="838">
        <f t="shared" si="12"/>
        <v>26</v>
      </c>
      <c r="C37" s="861" t="s">
        <v>2118</v>
      </c>
      <c r="D37" s="862" t="s">
        <v>2119</v>
      </c>
      <c r="E37" s="863" t="s">
        <v>41</v>
      </c>
      <c r="F37" s="864">
        <v>3</v>
      </c>
      <c r="G37" s="865">
        <f>G34+G36</f>
        <v>9.5843838632832181</v>
      </c>
      <c r="H37" s="866">
        <f>H34+H36</f>
        <v>10.50295107562224</v>
      </c>
      <c r="I37" s="866">
        <f>I34+I36</f>
        <v>10.83598227331156</v>
      </c>
      <c r="J37" s="866">
        <f>J34+J36</f>
        <v>10.808193927203256</v>
      </c>
      <c r="K37" s="867">
        <f>K34+K36</f>
        <v>10.97163239152249</v>
      </c>
      <c r="L37" s="35"/>
      <c r="M37" s="91" t="s">
        <v>2120</v>
      </c>
      <c r="N37" s="845"/>
      <c r="O37" s="837"/>
      <c r="P37" s="43"/>
      <c r="Q37" s="43"/>
      <c r="S37" s="506"/>
      <c r="T37" s="60"/>
      <c r="U37" s="60"/>
      <c r="V37" s="60"/>
      <c r="W37" s="60"/>
      <c r="X37" s="60"/>
      <c r="Y37" s="124"/>
      <c r="Z37" s="506"/>
      <c r="AA37" s="258"/>
      <c r="AB37" s="258"/>
      <c r="AC37" s="258"/>
      <c r="AD37" s="258"/>
      <c r="AE37" s="258"/>
      <c r="AF37" s="124"/>
    </row>
    <row r="38" spans="2:32" x14ac:dyDescent="0.25">
      <c r="B38" s="838">
        <f t="shared" si="12"/>
        <v>27</v>
      </c>
      <c r="C38" s="839" t="s">
        <v>2121</v>
      </c>
      <c r="D38" s="840" t="s">
        <v>2122</v>
      </c>
      <c r="E38" s="841" t="s">
        <v>41</v>
      </c>
      <c r="F38" s="842">
        <v>3</v>
      </c>
      <c r="G38" s="843">
        <v>1.2932791421825978</v>
      </c>
      <c r="H38" s="156">
        <v>1.353128481303473</v>
      </c>
      <c r="I38" s="156">
        <v>1.4281911803621774</v>
      </c>
      <c r="J38" s="156">
        <v>1.5502545490321553</v>
      </c>
      <c r="K38" s="844">
        <v>1.6577770592408887</v>
      </c>
      <c r="L38" s="35"/>
      <c r="M38" s="91"/>
      <c r="N38" s="845" t="s">
        <v>2065</v>
      </c>
      <c r="O38" s="837"/>
      <c r="P38" s="43">
        <f t="shared" ref="P38:P43" si="13" xml:space="preserve"> IF( SUM( T38:X38 ) = 0, 0, $T$5 )</f>
        <v>0</v>
      </c>
      <c r="Q38" s="43">
        <f xml:space="preserve"> IF( SUM( AA38:AE38 ) = 0, 0, $AA$7 )</f>
        <v>0</v>
      </c>
      <c r="S38" s="7"/>
      <c r="T38" s="61">
        <f t="shared" ref="T38:X40" si="14" xml:space="preserve"> IF( ISNUMBER(G38), 0, 1 )</f>
        <v>0</v>
      </c>
      <c r="U38" s="61">
        <f t="shared" si="14"/>
        <v>0</v>
      </c>
      <c r="V38" s="61">
        <f t="shared" si="14"/>
        <v>0</v>
      </c>
      <c r="W38" s="61">
        <f t="shared" si="14"/>
        <v>0</v>
      </c>
      <c r="X38" s="61">
        <f t="shared" si="14"/>
        <v>0</v>
      </c>
      <c r="Y38" s="124"/>
      <c r="Z38" s="7"/>
      <c r="AA38" s="61">
        <f t="shared" ref="AA38:AE39" si="15">IF( AND( ISNUMBER( G38), G38&gt;=0), 0, 1)</f>
        <v>0</v>
      </c>
      <c r="AB38" s="61">
        <f t="shared" si="15"/>
        <v>0</v>
      </c>
      <c r="AC38" s="61">
        <f t="shared" si="15"/>
        <v>0</v>
      </c>
      <c r="AD38" s="61">
        <f t="shared" si="15"/>
        <v>0</v>
      </c>
      <c r="AE38" s="61">
        <f t="shared" si="15"/>
        <v>0</v>
      </c>
      <c r="AF38" s="124"/>
    </row>
    <row r="39" spans="2:32" x14ac:dyDescent="0.25">
      <c r="B39" s="838">
        <f t="shared" si="12"/>
        <v>28</v>
      </c>
      <c r="C39" s="839" t="s">
        <v>2123</v>
      </c>
      <c r="D39" s="840" t="s">
        <v>2124</v>
      </c>
      <c r="E39" s="841" t="s">
        <v>41</v>
      </c>
      <c r="F39" s="842">
        <v>3</v>
      </c>
      <c r="G39" s="843">
        <v>0</v>
      </c>
      <c r="H39" s="156">
        <v>0</v>
      </c>
      <c r="I39" s="156">
        <v>0</v>
      </c>
      <c r="J39" s="156">
        <v>0</v>
      </c>
      <c r="K39" s="844">
        <v>0</v>
      </c>
      <c r="L39" s="35"/>
      <c r="M39" s="91"/>
      <c r="N39" s="845" t="s">
        <v>2065</v>
      </c>
      <c r="O39" s="837"/>
      <c r="P39" s="43">
        <f t="shared" si="13"/>
        <v>0</v>
      </c>
      <c r="Q39" s="43">
        <f xml:space="preserve"> IF( SUM( AA39:AE39 ) = 0, 0, $AA$7 )</f>
        <v>0</v>
      </c>
      <c r="S39" s="7"/>
      <c r="T39" s="61">
        <f t="shared" si="14"/>
        <v>0</v>
      </c>
      <c r="U39" s="61">
        <f t="shared" si="14"/>
        <v>0</v>
      </c>
      <c r="V39" s="61">
        <f t="shared" si="14"/>
        <v>0</v>
      </c>
      <c r="W39" s="61">
        <f t="shared" si="14"/>
        <v>0</v>
      </c>
      <c r="X39" s="61">
        <f t="shared" si="14"/>
        <v>0</v>
      </c>
      <c r="Y39" s="124"/>
      <c r="Z39" s="7"/>
      <c r="AA39" s="61">
        <f t="shared" si="15"/>
        <v>0</v>
      </c>
      <c r="AB39" s="61">
        <f t="shared" si="15"/>
        <v>0</v>
      </c>
      <c r="AC39" s="61">
        <f t="shared" si="15"/>
        <v>0</v>
      </c>
      <c r="AD39" s="61">
        <f t="shared" si="15"/>
        <v>0</v>
      </c>
      <c r="AE39" s="61">
        <f t="shared" si="15"/>
        <v>0</v>
      </c>
      <c r="AF39" s="124"/>
    </row>
    <row r="40" spans="2:32" x14ac:dyDescent="0.25">
      <c r="B40" s="838">
        <f t="shared" si="12"/>
        <v>29</v>
      </c>
      <c r="C40" s="868" t="s">
        <v>2125</v>
      </c>
      <c r="D40" s="862" t="s">
        <v>2126</v>
      </c>
      <c r="E40" s="863" t="s">
        <v>41</v>
      </c>
      <c r="F40" s="864">
        <v>3</v>
      </c>
      <c r="G40" s="843">
        <v>0</v>
      </c>
      <c r="H40" s="156">
        <v>0</v>
      </c>
      <c r="I40" s="156">
        <v>0</v>
      </c>
      <c r="J40" s="156">
        <v>0</v>
      </c>
      <c r="K40" s="844">
        <v>0</v>
      </c>
      <c r="L40" s="35"/>
      <c r="M40" s="91"/>
      <c r="N40" s="845" t="s">
        <v>2090</v>
      </c>
      <c r="O40" s="837"/>
      <c r="P40" s="43">
        <f t="shared" si="13"/>
        <v>0</v>
      </c>
      <c r="Q40" s="43">
        <f xml:space="preserve"> IF( SUM( AA40:AE40 ) = 0, 0, $AA$20 )</f>
        <v>0</v>
      </c>
      <c r="S40" s="7"/>
      <c r="T40" s="61">
        <f t="shared" si="14"/>
        <v>0</v>
      </c>
      <c r="U40" s="61">
        <f t="shared" si="14"/>
        <v>0</v>
      </c>
      <c r="V40" s="61">
        <f t="shared" si="14"/>
        <v>0</v>
      </c>
      <c r="W40" s="61">
        <f t="shared" si="14"/>
        <v>0</v>
      </c>
      <c r="X40" s="61">
        <f t="shared" si="14"/>
        <v>0</v>
      </c>
      <c r="Y40" s="124"/>
      <c r="Z40" s="7"/>
      <c r="AA40" s="61">
        <f>IF( AND( ISNUMBER( G40), G40&lt;=0), 0, 1)</f>
        <v>0</v>
      </c>
      <c r="AB40" s="61">
        <f>IF( AND( ISNUMBER( H40), H40&lt;=0), 0, 1)</f>
        <v>0</v>
      </c>
      <c r="AC40" s="61">
        <f>IF( AND( ISNUMBER( I40), I40&lt;=0), 0, 1)</f>
        <v>0</v>
      </c>
      <c r="AD40" s="61">
        <f>IF( AND( ISNUMBER( J40), J40&lt;=0), 0, 1)</f>
        <v>0</v>
      </c>
      <c r="AE40" s="61">
        <f>IF( AND( ISNUMBER( K40), K40&lt;=0), 0, 1)</f>
        <v>0</v>
      </c>
      <c r="AF40" s="124"/>
    </row>
    <row r="41" spans="2:32" x14ac:dyDescent="0.25">
      <c r="B41" s="838">
        <f t="shared" si="12"/>
        <v>30</v>
      </c>
      <c r="C41" s="861" t="s">
        <v>2127</v>
      </c>
      <c r="D41" s="862" t="s">
        <v>2128</v>
      </c>
      <c r="E41" s="863" t="s">
        <v>41</v>
      </c>
      <c r="F41" s="864">
        <v>3</v>
      </c>
      <c r="G41" s="865">
        <f>G38+G40</f>
        <v>1.2932791421825978</v>
      </c>
      <c r="H41" s="866">
        <f>H38+H40</f>
        <v>1.353128481303473</v>
      </c>
      <c r="I41" s="866">
        <f>I38+I40</f>
        <v>1.4281911803621774</v>
      </c>
      <c r="J41" s="866">
        <f>J38+J40</f>
        <v>1.5502545490321553</v>
      </c>
      <c r="K41" s="867">
        <f>K38+K40</f>
        <v>1.6577770592408887</v>
      </c>
      <c r="L41" s="35"/>
      <c r="M41" s="91" t="s">
        <v>2129</v>
      </c>
      <c r="N41" s="845"/>
      <c r="O41" s="837"/>
      <c r="P41" s="43">
        <f t="shared" si="13"/>
        <v>0</v>
      </c>
      <c r="Q41" s="547"/>
      <c r="S41" s="7"/>
      <c r="T41" s="60"/>
      <c r="U41" s="60"/>
      <c r="V41" s="60"/>
      <c r="W41" s="60"/>
      <c r="X41" s="60"/>
      <c r="Y41" s="124"/>
      <c r="Z41" s="7"/>
      <c r="AA41" s="60"/>
      <c r="AB41" s="60"/>
      <c r="AC41" s="60"/>
      <c r="AD41" s="60"/>
      <c r="AE41" s="60"/>
      <c r="AF41" s="124"/>
    </row>
    <row r="42" spans="2:32" x14ac:dyDescent="0.25">
      <c r="B42" s="838">
        <f t="shared" si="12"/>
        <v>31</v>
      </c>
      <c r="C42" s="839" t="s">
        <v>2130</v>
      </c>
      <c r="D42" s="840" t="s">
        <v>2131</v>
      </c>
      <c r="E42" s="841" t="s">
        <v>41</v>
      </c>
      <c r="F42" s="842">
        <v>3</v>
      </c>
      <c r="G42" s="442">
        <v>23.715814334333452</v>
      </c>
      <c r="H42" s="430">
        <v>25.659015234475334</v>
      </c>
      <c r="I42" s="430">
        <v>26.192502108564401</v>
      </c>
      <c r="J42" s="430">
        <v>26.422653985736552</v>
      </c>
      <c r="K42" s="560">
        <v>25.656627415905113</v>
      </c>
      <c r="L42" s="35"/>
      <c r="M42" s="91"/>
      <c r="N42" s="845" t="s">
        <v>2065</v>
      </c>
      <c r="O42" s="837"/>
      <c r="P42" s="43">
        <f t="shared" si="13"/>
        <v>0</v>
      </c>
      <c r="Q42" s="43">
        <f xml:space="preserve"> IF( SUM( AA42:AE42 ) = 0, 0, $AA$7 )</f>
        <v>0</v>
      </c>
      <c r="S42" s="7"/>
      <c r="T42" s="61">
        <v>0</v>
      </c>
      <c r="U42" s="61">
        <v>0</v>
      </c>
      <c r="V42" s="61">
        <v>0</v>
      </c>
      <c r="W42" s="61">
        <v>0</v>
      </c>
      <c r="X42" s="61">
        <v>0</v>
      </c>
      <c r="Y42" s="124"/>
      <c r="Z42" s="7"/>
      <c r="AA42" s="61">
        <f>IF( AND( ISNUMBER( G42), G42&gt;=0), 0, 1)</f>
        <v>0</v>
      </c>
      <c r="AB42" s="61">
        <f>IF( AND( ISNUMBER( H42), H42&gt;=0), 0, 1)</f>
        <v>0</v>
      </c>
      <c r="AC42" s="61">
        <f>IF( AND( ISNUMBER( I42), I42&gt;=0), 0, 1)</f>
        <v>0</v>
      </c>
      <c r="AD42" s="61">
        <f>IF( AND( ISNUMBER( J42), J42&gt;=0), 0, 1)</f>
        <v>0</v>
      </c>
      <c r="AE42" s="61">
        <f>IF( AND( ISNUMBER( K42), K42&gt;=0), 0, 1)</f>
        <v>0</v>
      </c>
      <c r="AF42" s="124"/>
    </row>
    <row r="43" spans="2:32" x14ac:dyDescent="0.25">
      <c r="B43" s="838">
        <f t="shared" si="12"/>
        <v>32</v>
      </c>
      <c r="C43" s="868" t="s">
        <v>2132</v>
      </c>
      <c r="D43" s="840" t="s">
        <v>2133</v>
      </c>
      <c r="E43" s="863" t="s">
        <v>41</v>
      </c>
      <c r="F43" s="864">
        <v>3</v>
      </c>
      <c r="G43" s="442">
        <v>0</v>
      </c>
      <c r="H43" s="430">
        <v>0</v>
      </c>
      <c r="I43" s="430">
        <v>0</v>
      </c>
      <c r="J43" s="430">
        <v>0</v>
      </c>
      <c r="K43" s="560">
        <v>0</v>
      </c>
      <c r="L43" s="35"/>
      <c r="M43" s="91"/>
      <c r="N43" s="845" t="s">
        <v>2090</v>
      </c>
      <c r="O43" s="837"/>
      <c r="P43" s="43">
        <f t="shared" si="13"/>
        <v>0</v>
      </c>
      <c r="Q43" s="43">
        <f xml:space="preserve"> IF( SUM( AA43:AE43 ) = 0, 0, $AA$20 )</f>
        <v>0</v>
      </c>
      <c r="S43" s="7"/>
      <c r="T43" s="61">
        <v>0</v>
      </c>
      <c r="U43" s="61">
        <v>0</v>
      </c>
      <c r="V43" s="61">
        <v>0</v>
      </c>
      <c r="W43" s="61">
        <v>0</v>
      </c>
      <c r="X43" s="61">
        <v>0</v>
      </c>
      <c r="Y43" s="124"/>
      <c r="Z43" s="7"/>
      <c r="AA43" s="61">
        <f>IF( AND( ISNUMBER( G43), G43&lt;=0), 0, 1)</f>
        <v>0</v>
      </c>
      <c r="AB43" s="61">
        <f>IF( AND( ISNUMBER( H43), H43&lt;=0), 0, 1)</f>
        <v>0</v>
      </c>
      <c r="AC43" s="61">
        <f>IF( AND( ISNUMBER( I43), I43&lt;=0), 0, 1)</f>
        <v>0</v>
      </c>
      <c r="AD43" s="61">
        <f>IF( AND( ISNUMBER( J43), J43&lt;=0), 0, 1)</f>
        <v>0</v>
      </c>
      <c r="AE43" s="61">
        <f>IF( AND( ISNUMBER( K43), K43&lt;=0), 0, 1)</f>
        <v>0</v>
      </c>
      <c r="AF43" s="124"/>
    </row>
    <row r="44" spans="2:32" x14ac:dyDescent="0.25">
      <c r="B44" s="838">
        <f t="shared" si="12"/>
        <v>33</v>
      </c>
      <c r="C44" s="861" t="s">
        <v>2134</v>
      </c>
      <c r="D44" s="862" t="s">
        <v>2135</v>
      </c>
      <c r="E44" s="863" t="s">
        <v>41</v>
      </c>
      <c r="F44" s="864">
        <v>3</v>
      </c>
      <c r="G44" s="865">
        <f>SUM(G42:G43)</f>
        <v>23.715814334333452</v>
      </c>
      <c r="H44" s="866">
        <f>SUM(H42:H43)</f>
        <v>25.659015234475334</v>
      </c>
      <c r="I44" s="866">
        <f>SUM(I42:I43)</f>
        <v>26.192502108564401</v>
      </c>
      <c r="J44" s="866">
        <f>SUM(J42:J43)</f>
        <v>26.422653985736552</v>
      </c>
      <c r="K44" s="867">
        <f>SUM(K42:K43)</f>
        <v>25.656627415905113</v>
      </c>
      <c r="L44" s="35"/>
      <c r="M44" s="91" t="s">
        <v>2136</v>
      </c>
      <c r="N44" s="845"/>
      <c r="O44" s="837"/>
      <c r="P44" s="43"/>
      <c r="Q44" s="547"/>
      <c r="S44" s="506"/>
      <c r="T44" s="519"/>
      <c r="Y44" s="124"/>
      <c r="Z44" s="506"/>
      <c r="AA44" s="536"/>
      <c r="AB44" s="536"/>
      <c r="AC44" s="536"/>
      <c r="AD44" s="536"/>
      <c r="AE44" s="536"/>
      <c r="AF44" s="124"/>
    </row>
    <row r="45" spans="2:32" x14ac:dyDescent="0.25">
      <c r="B45" s="838">
        <f t="shared" si="12"/>
        <v>34</v>
      </c>
      <c r="C45" s="839" t="s">
        <v>2137</v>
      </c>
      <c r="D45" s="840" t="s">
        <v>2138</v>
      </c>
      <c r="E45" s="841" t="s">
        <v>41</v>
      </c>
      <c r="F45" s="842">
        <v>3</v>
      </c>
      <c r="G45" s="442">
        <v>3.0905277267500524</v>
      </c>
      <c r="H45" s="430">
        <v>3.1860745189815338</v>
      </c>
      <c r="I45" s="430">
        <v>3.1026884757760889</v>
      </c>
      <c r="J45" s="430">
        <v>3.1352331220204155</v>
      </c>
      <c r="K45" s="560">
        <v>3.0550836255488272</v>
      </c>
      <c r="L45" s="35"/>
      <c r="M45" s="91"/>
      <c r="N45" s="845" t="s">
        <v>2065</v>
      </c>
      <c r="O45" s="837"/>
      <c r="P45" s="43">
        <f xml:space="preserve"> IF( SUM( T45:X45 ) = 0, 0, $T$5 )</f>
        <v>0</v>
      </c>
      <c r="Q45" s="43">
        <f xml:space="preserve"> IF( SUM( AA45:AE45 ) = 0, 0, $AA$7 )</f>
        <v>0</v>
      </c>
      <c r="S45" s="7"/>
      <c r="T45" s="61">
        <v>0</v>
      </c>
      <c r="U45" s="61">
        <v>0</v>
      </c>
      <c r="V45" s="61">
        <v>0</v>
      </c>
      <c r="W45" s="61">
        <v>0</v>
      </c>
      <c r="X45" s="61">
        <v>0</v>
      </c>
      <c r="Y45" s="147"/>
      <c r="Z45" s="7"/>
      <c r="AA45" s="61">
        <f>IF( AND( ISNUMBER( G45), G45&gt;=0), 0, 1)</f>
        <v>0</v>
      </c>
      <c r="AB45" s="61">
        <f>IF( AND( ISNUMBER( H45), H45&gt;=0), 0, 1)</f>
        <v>0</v>
      </c>
      <c r="AC45" s="61">
        <f>IF( AND( ISNUMBER( I45), I45&gt;=0), 0, 1)</f>
        <v>0</v>
      </c>
      <c r="AD45" s="61">
        <f>IF( AND( ISNUMBER( J45), J45&gt;=0), 0, 1)</f>
        <v>0</v>
      </c>
      <c r="AE45" s="61">
        <f>IF( AND( ISNUMBER( K45), K45&gt;=0), 0, 1)</f>
        <v>0</v>
      </c>
      <c r="AF45" s="147"/>
    </row>
    <row r="46" spans="2:32" x14ac:dyDescent="0.25">
      <c r="B46" s="838">
        <f t="shared" si="12"/>
        <v>35</v>
      </c>
      <c r="C46" s="868" t="s">
        <v>2139</v>
      </c>
      <c r="D46" s="862" t="s">
        <v>2140</v>
      </c>
      <c r="E46" s="863" t="s">
        <v>41</v>
      </c>
      <c r="F46" s="864">
        <v>3</v>
      </c>
      <c r="G46" s="442">
        <v>0</v>
      </c>
      <c r="H46" s="430">
        <v>0</v>
      </c>
      <c r="I46" s="430">
        <v>0</v>
      </c>
      <c r="J46" s="430">
        <v>0</v>
      </c>
      <c r="K46" s="560">
        <v>0</v>
      </c>
      <c r="L46" s="35"/>
      <c r="M46" s="91"/>
      <c r="N46" s="845" t="s">
        <v>2090</v>
      </c>
      <c r="O46" s="837"/>
      <c r="P46" s="43">
        <f xml:space="preserve"> IF( SUM( T46:X46 ) = 0, 0, $T$5 )</f>
        <v>0</v>
      </c>
      <c r="Q46" s="43">
        <f xml:space="preserve"> IF( SUM( AA46:AE46 ) = 0, 0, $AA$20 )</f>
        <v>0</v>
      </c>
      <c r="S46" s="7"/>
      <c r="T46" s="61">
        <v>0</v>
      </c>
      <c r="U46" s="61">
        <v>0</v>
      </c>
      <c r="V46" s="61">
        <v>0</v>
      </c>
      <c r="W46" s="61">
        <v>0</v>
      </c>
      <c r="X46" s="61">
        <v>0</v>
      </c>
      <c r="Y46" s="147"/>
      <c r="Z46" s="7"/>
      <c r="AA46" s="61">
        <f>IF( AND( ISNUMBER( G46), G46&lt;=0), 0, 1)</f>
        <v>0</v>
      </c>
      <c r="AB46" s="61">
        <f>IF( AND( ISNUMBER( H46), H46&lt;=0), 0, 1)</f>
        <v>0</v>
      </c>
      <c r="AC46" s="61">
        <f>IF( AND( ISNUMBER( I46), I46&lt;=0), 0, 1)</f>
        <v>0</v>
      </c>
      <c r="AD46" s="61">
        <f>IF( AND( ISNUMBER( J46), J46&lt;=0), 0, 1)</f>
        <v>0</v>
      </c>
      <c r="AE46" s="61">
        <f>IF( AND( ISNUMBER( K46), K46&lt;=0), 0, 1)</f>
        <v>0</v>
      </c>
      <c r="AF46" s="147"/>
    </row>
    <row r="47" spans="2:32" x14ac:dyDescent="0.25">
      <c r="B47" s="838">
        <f t="shared" si="12"/>
        <v>36</v>
      </c>
      <c r="C47" s="861" t="s">
        <v>2141</v>
      </c>
      <c r="D47" s="862" t="s">
        <v>2142</v>
      </c>
      <c r="E47" s="863" t="s">
        <v>41</v>
      </c>
      <c r="F47" s="864">
        <v>3</v>
      </c>
      <c r="G47" s="865">
        <f>SUM(G45:G46)</f>
        <v>3.0905277267500524</v>
      </c>
      <c r="H47" s="866">
        <f>SUM(H45:H46)</f>
        <v>3.1860745189815338</v>
      </c>
      <c r="I47" s="866">
        <f>SUM(I45:I46)</f>
        <v>3.1026884757760889</v>
      </c>
      <c r="J47" s="866">
        <f>SUM(J45:J46)</f>
        <v>3.1352331220204155</v>
      </c>
      <c r="K47" s="867">
        <f>SUM(K45:K46)</f>
        <v>3.0550836255488272</v>
      </c>
      <c r="L47" s="35"/>
      <c r="M47" s="91" t="s">
        <v>2143</v>
      </c>
      <c r="N47" s="845"/>
      <c r="O47" s="837"/>
      <c r="P47" s="43"/>
      <c r="Q47" s="547"/>
      <c r="S47" s="7"/>
      <c r="T47" s="520"/>
      <c r="Y47" s="147"/>
      <c r="Z47" s="7"/>
      <c r="AA47" s="60"/>
      <c r="AB47" s="60"/>
      <c r="AC47" s="60"/>
      <c r="AD47" s="60"/>
      <c r="AE47" s="60"/>
      <c r="AF47" s="147"/>
    </row>
    <row r="48" spans="2:32" x14ac:dyDescent="0.25">
      <c r="B48" s="838">
        <f t="shared" si="12"/>
        <v>37</v>
      </c>
      <c r="C48" s="839" t="s">
        <v>2144</v>
      </c>
      <c r="D48" s="840" t="s">
        <v>2145</v>
      </c>
      <c r="E48" s="841" t="s">
        <v>41</v>
      </c>
      <c r="F48" s="842">
        <v>3</v>
      </c>
      <c r="G48" s="442">
        <v>0</v>
      </c>
      <c r="H48" s="430">
        <v>0</v>
      </c>
      <c r="I48" s="430">
        <v>0</v>
      </c>
      <c r="J48" s="430">
        <v>0</v>
      </c>
      <c r="K48" s="560">
        <v>0</v>
      </c>
      <c r="L48" s="35"/>
      <c r="M48" s="91"/>
      <c r="N48" s="845" t="s">
        <v>2065</v>
      </c>
      <c r="O48" s="837"/>
      <c r="P48" s="43">
        <f xml:space="preserve"> IF( SUM( T48:X48 ) = 0, 0, $T$5 )</f>
        <v>0</v>
      </c>
      <c r="Q48" s="43">
        <f xml:space="preserve"> IF( SUM( AA48:AE48 ) = 0, 0, $AA$7 )</f>
        <v>0</v>
      </c>
      <c r="S48" s="7"/>
      <c r="T48" s="61">
        <v>0</v>
      </c>
      <c r="U48" s="61">
        <v>0</v>
      </c>
      <c r="V48" s="61">
        <v>0</v>
      </c>
      <c r="W48" s="61">
        <v>0</v>
      </c>
      <c r="X48" s="61">
        <v>0</v>
      </c>
      <c r="Y48" s="499"/>
      <c r="Z48" s="7"/>
      <c r="AA48" s="61">
        <f>IF( AND( ISNUMBER( G48), G48&gt;=0), 0, 1)</f>
        <v>0</v>
      </c>
      <c r="AB48" s="61">
        <f>IF( AND( ISNUMBER( H48), H48&gt;=0), 0, 1)</f>
        <v>0</v>
      </c>
      <c r="AC48" s="61">
        <f>IF( AND( ISNUMBER( I48), I48&gt;=0), 0, 1)</f>
        <v>0</v>
      </c>
      <c r="AD48" s="61">
        <f>IF( AND( ISNUMBER( J48), J48&gt;=0), 0, 1)</f>
        <v>0</v>
      </c>
      <c r="AE48" s="61">
        <f>IF( AND( ISNUMBER( K48), K48&gt;=0), 0, 1)</f>
        <v>0</v>
      </c>
      <c r="AF48" s="499"/>
    </row>
    <row r="49" spans="2:32" x14ac:dyDescent="0.25">
      <c r="B49" s="838">
        <f t="shared" si="12"/>
        <v>38</v>
      </c>
      <c r="C49" s="868" t="s">
        <v>2146</v>
      </c>
      <c r="D49" s="862" t="s">
        <v>2147</v>
      </c>
      <c r="E49" s="863" t="s">
        <v>41</v>
      </c>
      <c r="F49" s="864">
        <v>3</v>
      </c>
      <c r="G49" s="442">
        <v>0</v>
      </c>
      <c r="H49" s="430">
        <v>0</v>
      </c>
      <c r="I49" s="430">
        <v>0</v>
      </c>
      <c r="J49" s="430">
        <v>0</v>
      </c>
      <c r="K49" s="560">
        <v>0</v>
      </c>
      <c r="L49" s="35"/>
      <c r="M49" s="91"/>
      <c r="N49" s="845" t="s">
        <v>2090</v>
      </c>
      <c r="O49" s="837"/>
      <c r="P49" s="43">
        <f xml:space="preserve"> IF( SUM( T49:X49 ) = 0, 0, $T$5 )</f>
        <v>0</v>
      </c>
      <c r="Q49" s="43">
        <f xml:space="preserve"> IF( SUM( AA49:AE49 ) = 0, 0, $AA$20 )</f>
        <v>0</v>
      </c>
      <c r="S49" s="7"/>
      <c r="T49" s="61">
        <v>0</v>
      </c>
      <c r="U49" s="61">
        <v>0</v>
      </c>
      <c r="V49" s="61">
        <v>0</v>
      </c>
      <c r="W49" s="61">
        <v>0</v>
      </c>
      <c r="X49" s="61">
        <v>0</v>
      </c>
      <c r="Y49" s="499"/>
      <c r="Z49" s="7"/>
      <c r="AA49" s="61">
        <f>IF( AND( ISNUMBER( G49), G49&lt;=0), 0, 1)</f>
        <v>0</v>
      </c>
      <c r="AB49" s="61">
        <f>IF( AND( ISNUMBER( H49), H49&lt;=0), 0, 1)</f>
        <v>0</v>
      </c>
      <c r="AC49" s="61">
        <f>IF( AND( ISNUMBER( I49), I49&lt;=0), 0, 1)</f>
        <v>0</v>
      </c>
      <c r="AD49" s="61">
        <f>IF( AND( ISNUMBER( J49), J49&lt;=0), 0, 1)</f>
        <v>0</v>
      </c>
      <c r="AE49" s="61">
        <f>IF( AND( ISNUMBER( K49), K49&lt;=0), 0, 1)</f>
        <v>0</v>
      </c>
      <c r="AF49" s="499"/>
    </row>
    <row r="50" spans="2:32" ht="15.75" thickBot="1" x14ac:dyDescent="0.3">
      <c r="B50" s="849">
        <f t="shared" si="12"/>
        <v>39</v>
      </c>
      <c r="C50" s="869" t="s">
        <v>2148</v>
      </c>
      <c r="D50" s="851" t="s">
        <v>2149</v>
      </c>
      <c r="E50" s="852" t="s">
        <v>41</v>
      </c>
      <c r="F50" s="853">
        <v>3</v>
      </c>
      <c r="G50" s="870">
        <f>SUM(G48:G49)</f>
        <v>0</v>
      </c>
      <c r="H50" s="871">
        <f>SUM(H48:H49)</f>
        <v>0</v>
      </c>
      <c r="I50" s="871">
        <f>SUM(I48:I49)</f>
        <v>0</v>
      </c>
      <c r="J50" s="871">
        <f>SUM(J48:J49)</f>
        <v>0</v>
      </c>
      <c r="K50" s="872">
        <f>SUM(K48:K49)</f>
        <v>0</v>
      </c>
      <c r="L50" s="35"/>
      <c r="M50" s="435" t="s">
        <v>2150</v>
      </c>
      <c r="N50" s="77"/>
      <c r="O50" s="837"/>
      <c r="P50" s="43"/>
      <c r="Q50" s="547"/>
      <c r="S50" s="499"/>
      <c r="T50" s="60"/>
      <c r="U50" s="60"/>
      <c r="V50" s="60"/>
      <c r="W50" s="60"/>
      <c r="X50" s="60"/>
      <c r="Y50" s="499"/>
      <c r="Z50" s="499"/>
      <c r="AA50" s="60"/>
      <c r="AB50" s="60"/>
      <c r="AC50" s="60"/>
      <c r="AD50" s="60"/>
      <c r="AE50" s="60"/>
      <c r="AF50" s="499"/>
    </row>
    <row r="51" spans="2:32" ht="15.75" thickBot="1" x14ac:dyDescent="0.3">
      <c r="B51" s="35"/>
      <c r="C51" s="35"/>
      <c r="D51" s="35"/>
      <c r="E51" s="35"/>
      <c r="F51" s="35"/>
      <c r="G51" s="35"/>
      <c r="H51" s="35"/>
      <c r="I51" s="35"/>
      <c r="J51" s="35"/>
      <c r="K51" s="35"/>
      <c r="L51" s="35"/>
      <c r="M51" s="120"/>
      <c r="N51" s="120"/>
      <c r="P51" s="43"/>
      <c r="Q51" s="547"/>
      <c r="S51" s="499"/>
      <c r="T51" s="60"/>
      <c r="U51" s="60"/>
      <c r="V51" s="60"/>
      <c r="W51" s="60"/>
      <c r="X51" s="60"/>
      <c r="Y51" s="499"/>
      <c r="Z51" s="499"/>
      <c r="AA51" s="60"/>
      <c r="AB51" s="60"/>
      <c r="AC51" s="60"/>
      <c r="AD51" s="60"/>
      <c r="AE51" s="60"/>
      <c r="AF51" s="499"/>
    </row>
    <row r="52" spans="2:32" ht="15.75" thickBot="1" x14ac:dyDescent="0.3">
      <c r="B52" s="817" t="s">
        <v>201</v>
      </c>
      <c r="C52" s="827" t="s">
        <v>2151</v>
      </c>
      <c r="D52" s="35"/>
      <c r="E52" s="35"/>
      <c r="F52" s="35"/>
      <c r="G52" s="35"/>
      <c r="H52" s="35"/>
      <c r="I52" s="35"/>
      <c r="J52" s="35"/>
      <c r="K52" s="35"/>
      <c r="L52" s="35"/>
      <c r="M52" s="120"/>
      <c r="N52" s="120"/>
      <c r="P52" s="43"/>
      <c r="Q52" s="547"/>
      <c r="S52" s="499"/>
      <c r="T52" s="60"/>
      <c r="U52" s="60"/>
      <c r="V52" s="60"/>
      <c r="W52" s="60"/>
      <c r="X52" s="60"/>
      <c r="Y52" s="499"/>
      <c r="Z52" s="499"/>
      <c r="AA52" s="60"/>
      <c r="AB52" s="60"/>
      <c r="AC52" s="60"/>
      <c r="AD52" s="60"/>
      <c r="AE52" s="60"/>
      <c r="AF52" s="499"/>
    </row>
    <row r="53" spans="2:32" x14ac:dyDescent="0.25">
      <c r="B53" s="828">
        <v>40</v>
      </c>
      <c r="C53" s="829" t="s">
        <v>2152</v>
      </c>
      <c r="D53" s="830" t="s">
        <v>2153</v>
      </c>
      <c r="E53" s="831" t="s">
        <v>41</v>
      </c>
      <c r="F53" s="832">
        <v>3</v>
      </c>
      <c r="G53" s="833">
        <v>-47.921919316416094</v>
      </c>
      <c r="H53" s="834">
        <v>-52.514755378111218</v>
      </c>
      <c r="I53" s="834">
        <v>-54.179911366557803</v>
      </c>
      <c r="J53" s="834">
        <v>-54.040969636016285</v>
      </c>
      <c r="K53" s="835">
        <v>-54.85816195761246</v>
      </c>
      <c r="L53" s="35"/>
      <c r="M53" s="836"/>
      <c r="N53" s="53" t="s">
        <v>2090</v>
      </c>
      <c r="P53" s="43">
        <f xml:space="preserve"> IF( SUM( T53:X53 ) = 0, 0, $T$5 )</f>
        <v>0</v>
      </c>
      <c r="Q53" s="43">
        <f xml:space="preserve"> IF( SUM( AA53:AE53 ) = 0, 0, $AA$20 )</f>
        <v>0</v>
      </c>
      <c r="S53" s="7"/>
      <c r="T53" s="61">
        <f t="shared" ref="T53:X55" si="16" xml:space="preserve"> IF( ISNUMBER(G53), 0, 1 )</f>
        <v>0</v>
      </c>
      <c r="U53" s="61">
        <f t="shared" si="16"/>
        <v>0</v>
      </c>
      <c r="V53" s="61">
        <f t="shared" si="16"/>
        <v>0</v>
      </c>
      <c r="W53" s="61">
        <f t="shared" si="16"/>
        <v>0</v>
      </c>
      <c r="X53" s="61">
        <f t="shared" si="16"/>
        <v>0</v>
      </c>
      <c r="Y53" s="499"/>
      <c r="Z53" s="7"/>
      <c r="AA53" s="61">
        <f t="shared" ref="AA53:AE54" si="17">IF( AND( ISNUMBER( G53), G53&lt;=0), 0, 1)</f>
        <v>0</v>
      </c>
      <c r="AB53" s="61">
        <f t="shared" si="17"/>
        <v>0</v>
      </c>
      <c r="AC53" s="61">
        <f t="shared" si="17"/>
        <v>0</v>
      </c>
      <c r="AD53" s="61">
        <f t="shared" si="17"/>
        <v>0</v>
      </c>
      <c r="AE53" s="61">
        <f t="shared" si="17"/>
        <v>0</v>
      </c>
      <c r="AF53" s="499"/>
    </row>
    <row r="54" spans="2:32" x14ac:dyDescent="0.25">
      <c r="B54" s="838">
        <f>B53+1</f>
        <v>41</v>
      </c>
      <c r="C54" s="839" t="s">
        <v>2154</v>
      </c>
      <c r="D54" s="840" t="s">
        <v>2155</v>
      </c>
      <c r="E54" s="841" t="s">
        <v>41</v>
      </c>
      <c r="F54" s="842">
        <v>3</v>
      </c>
      <c r="G54" s="843">
        <v>0</v>
      </c>
      <c r="H54" s="156">
        <v>0</v>
      </c>
      <c r="I54" s="156">
        <v>0</v>
      </c>
      <c r="J54" s="156">
        <v>0</v>
      </c>
      <c r="K54" s="844">
        <v>0</v>
      </c>
      <c r="L54" s="35"/>
      <c r="M54" s="91"/>
      <c r="N54" s="845" t="s">
        <v>2090</v>
      </c>
      <c r="P54" s="43">
        <f xml:space="preserve"> IF( SUM( T54:X54 ) = 0, 0, $T$5 )</f>
        <v>0</v>
      </c>
      <c r="Q54" s="43">
        <f xml:space="preserve"> IF( SUM( AA54:AE54 ) = 0, 0, $AA$20 )</f>
        <v>0</v>
      </c>
      <c r="S54" s="7"/>
      <c r="T54" s="61">
        <f t="shared" si="16"/>
        <v>0</v>
      </c>
      <c r="U54" s="61">
        <f t="shared" si="16"/>
        <v>0</v>
      </c>
      <c r="V54" s="61">
        <f t="shared" si="16"/>
        <v>0</v>
      </c>
      <c r="W54" s="61">
        <f t="shared" si="16"/>
        <v>0</v>
      </c>
      <c r="X54" s="61">
        <f t="shared" si="16"/>
        <v>0</v>
      </c>
      <c r="Y54" s="506"/>
      <c r="Z54" s="7"/>
      <c r="AA54" s="61">
        <f t="shared" si="17"/>
        <v>0</v>
      </c>
      <c r="AB54" s="61">
        <f t="shared" si="17"/>
        <v>0</v>
      </c>
      <c r="AC54" s="61">
        <f t="shared" si="17"/>
        <v>0</v>
      </c>
      <c r="AD54" s="61">
        <f t="shared" si="17"/>
        <v>0</v>
      </c>
      <c r="AE54" s="61">
        <f t="shared" si="17"/>
        <v>0</v>
      </c>
      <c r="AF54" s="506"/>
    </row>
    <row r="55" spans="2:32" x14ac:dyDescent="0.25">
      <c r="B55" s="838">
        <f t="shared" ref="B55:B69" si="18">B54+1</f>
        <v>42</v>
      </c>
      <c r="C55" s="839" t="s">
        <v>2156</v>
      </c>
      <c r="D55" s="840" t="s">
        <v>2157</v>
      </c>
      <c r="E55" s="841" t="s">
        <v>41</v>
      </c>
      <c r="F55" s="842">
        <v>3</v>
      </c>
      <c r="G55" s="442">
        <v>0</v>
      </c>
      <c r="H55" s="430">
        <v>0</v>
      </c>
      <c r="I55" s="430">
        <v>0</v>
      </c>
      <c r="J55" s="430">
        <v>0</v>
      </c>
      <c r="K55" s="560">
        <v>0</v>
      </c>
      <c r="L55" s="35"/>
      <c r="M55" s="91"/>
      <c r="N55" s="845" t="s">
        <v>2065</v>
      </c>
      <c r="P55" s="43">
        <f xml:space="preserve"> IF( SUM( T55:X55 ) = 0, 0, $T$5 )</f>
        <v>0</v>
      </c>
      <c r="Q55" s="43">
        <f xml:space="preserve"> IF( SUM( AA55:AE55 ) = 0, 0, $AA$7 )</f>
        <v>0</v>
      </c>
      <c r="S55" s="7"/>
      <c r="T55" s="61">
        <f t="shared" si="16"/>
        <v>0</v>
      </c>
      <c r="U55" s="61">
        <f t="shared" si="16"/>
        <v>0</v>
      </c>
      <c r="V55" s="61">
        <f t="shared" si="16"/>
        <v>0</v>
      </c>
      <c r="W55" s="61">
        <f t="shared" si="16"/>
        <v>0</v>
      </c>
      <c r="X55" s="61">
        <f t="shared" si="16"/>
        <v>0</v>
      </c>
      <c r="Y55" s="506"/>
      <c r="Z55" s="7"/>
      <c r="AA55" s="61">
        <f>IF( AND( ISNUMBER( G55), G55&gt;=0), 0, 1)</f>
        <v>0</v>
      </c>
      <c r="AB55" s="61">
        <f>IF( AND( ISNUMBER( H55), H55&gt;=0), 0, 1)</f>
        <v>0</v>
      </c>
      <c r="AC55" s="61">
        <f>IF( AND( ISNUMBER( I55), I55&gt;=0), 0, 1)</f>
        <v>0</v>
      </c>
      <c r="AD55" s="61">
        <f>IF( AND( ISNUMBER( J55), J55&gt;=0), 0, 1)</f>
        <v>0</v>
      </c>
      <c r="AE55" s="61">
        <f>IF( AND( ISNUMBER( K55), K55&gt;=0), 0, 1)</f>
        <v>0</v>
      </c>
      <c r="AF55" s="506"/>
    </row>
    <row r="56" spans="2:32" x14ac:dyDescent="0.25">
      <c r="B56" s="838">
        <f t="shared" si="18"/>
        <v>43</v>
      </c>
      <c r="C56" s="861" t="s">
        <v>2158</v>
      </c>
      <c r="D56" s="862" t="s">
        <v>2159</v>
      </c>
      <c r="E56" s="863" t="s">
        <v>41</v>
      </c>
      <c r="F56" s="864">
        <v>3</v>
      </c>
      <c r="G56" s="865">
        <f>G53+G55</f>
        <v>-47.921919316416094</v>
      </c>
      <c r="H56" s="866">
        <f>H53+H55</f>
        <v>-52.514755378111218</v>
      </c>
      <c r="I56" s="866">
        <f>I53+I55</f>
        <v>-54.179911366557803</v>
      </c>
      <c r="J56" s="866">
        <f>J53+J55</f>
        <v>-54.040969636016285</v>
      </c>
      <c r="K56" s="867">
        <f>K53+K55</f>
        <v>-54.85816195761246</v>
      </c>
      <c r="L56" s="35"/>
      <c r="M56" s="91" t="s">
        <v>2160</v>
      </c>
      <c r="N56" s="845"/>
      <c r="P56" s="43"/>
      <c r="Q56" s="547"/>
      <c r="S56" s="506"/>
      <c r="T56" s="60"/>
      <c r="U56" s="60"/>
      <c r="V56" s="60"/>
      <c r="W56" s="60"/>
      <c r="X56" s="60"/>
      <c r="Y56" s="506"/>
      <c r="Z56" s="506"/>
      <c r="AA56" s="60"/>
      <c r="AB56" s="60"/>
      <c r="AC56" s="60"/>
      <c r="AD56" s="60"/>
      <c r="AE56" s="60"/>
      <c r="AF56" s="506"/>
    </row>
    <row r="57" spans="2:32" x14ac:dyDescent="0.25">
      <c r="B57" s="838">
        <f t="shared" si="18"/>
        <v>44</v>
      </c>
      <c r="C57" s="839" t="s">
        <v>2161</v>
      </c>
      <c r="D57" s="840" t="s">
        <v>2162</v>
      </c>
      <c r="E57" s="841" t="s">
        <v>41</v>
      </c>
      <c r="F57" s="842">
        <v>3</v>
      </c>
      <c r="G57" s="843">
        <v>-6.4663957109129893</v>
      </c>
      <c r="H57" s="156">
        <v>-6.7656424065173644</v>
      </c>
      <c r="I57" s="156">
        <v>-7.1409559018108864</v>
      </c>
      <c r="J57" s="156">
        <v>-7.7512727451607768</v>
      </c>
      <c r="K57" s="844">
        <v>-8.2888852962044428</v>
      </c>
      <c r="L57" s="35"/>
      <c r="M57" s="91"/>
      <c r="N57" s="845" t="s">
        <v>2090</v>
      </c>
      <c r="P57" s="43">
        <f t="shared" ref="P57:P62" si="19" xml:space="preserve"> IF( SUM( T57:X57 ) = 0, 0, $T$5 )</f>
        <v>0</v>
      </c>
      <c r="Q57" s="43">
        <f xml:space="preserve"> IF( SUM( AA57:AE57 ) = 0, 0, $AA$20 )</f>
        <v>0</v>
      </c>
      <c r="S57" s="7"/>
      <c r="T57" s="61">
        <f t="shared" ref="T57:X59" si="20" xml:space="preserve"> IF( ISNUMBER(G57), 0, 1 )</f>
        <v>0</v>
      </c>
      <c r="U57" s="61">
        <f t="shared" si="20"/>
        <v>0</v>
      </c>
      <c r="V57" s="61">
        <f t="shared" si="20"/>
        <v>0</v>
      </c>
      <c r="W57" s="61">
        <f t="shared" si="20"/>
        <v>0</v>
      </c>
      <c r="X57" s="61">
        <f t="shared" si="20"/>
        <v>0</v>
      </c>
      <c r="Y57" s="506"/>
      <c r="Z57" s="7"/>
      <c r="AA57" s="61">
        <f t="shared" ref="AA57:AE58" si="21">IF( AND( ISNUMBER( G57), G57&lt;=0), 0, 1)</f>
        <v>0</v>
      </c>
      <c r="AB57" s="61">
        <f t="shared" si="21"/>
        <v>0</v>
      </c>
      <c r="AC57" s="61">
        <f t="shared" si="21"/>
        <v>0</v>
      </c>
      <c r="AD57" s="61">
        <f t="shared" si="21"/>
        <v>0</v>
      </c>
      <c r="AE57" s="61">
        <f t="shared" si="21"/>
        <v>0</v>
      </c>
      <c r="AF57" s="506"/>
    </row>
    <row r="58" spans="2:32" x14ac:dyDescent="0.25">
      <c r="B58" s="838">
        <f t="shared" si="18"/>
        <v>45</v>
      </c>
      <c r="C58" s="839" t="s">
        <v>2163</v>
      </c>
      <c r="D58" s="840" t="s">
        <v>2164</v>
      </c>
      <c r="E58" s="841" t="s">
        <v>41</v>
      </c>
      <c r="F58" s="842">
        <v>3</v>
      </c>
      <c r="G58" s="843">
        <v>0</v>
      </c>
      <c r="H58" s="156">
        <v>0</v>
      </c>
      <c r="I58" s="156">
        <v>0</v>
      </c>
      <c r="J58" s="156">
        <v>0</v>
      </c>
      <c r="K58" s="844">
        <v>0</v>
      </c>
      <c r="L58" s="35"/>
      <c r="M58" s="91"/>
      <c r="N58" s="845" t="s">
        <v>2090</v>
      </c>
      <c r="P58" s="43">
        <f t="shared" si="19"/>
        <v>0</v>
      </c>
      <c r="Q58" s="43">
        <f xml:space="preserve"> IF( SUM( AA58:AE58 ) = 0, 0, $AA$20 )</f>
        <v>0</v>
      </c>
      <c r="S58" s="7"/>
      <c r="T58" s="61">
        <f t="shared" si="20"/>
        <v>0</v>
      </c>
      <c r="U58" s="61">
        <f t="shared" si="20"/>
        <v>0</v>
      </c>
      <c r="V58" s="61">
        <f t="shared" si="20"/>
        <v>0</v>
      </c>
      <c r="W58" s="61">
        <f t="shared" si="20"/>
        <v>0</v>
      </c>
      <c r="X58" s="61">
        <f t="shared" si="20"/>
        <v>0</v>
      </c>
      <c r="Y58" s="506"/>
      <c r="Z58" s="7"/>
      <c r="AA58" s="61">
        <f t="shared" si="21"/>
        <v>0</v>
      </c>
      <c r="AB58" s="61">
        <f t="shared" si="21"/>
        <v>0</v>
      </c>
      <c r="AC58" s="61">
        <f t="shared" si="21"/>
        <v>0</v>
      </c>
      <c r="AD58" s="61">
        <f t="shared" si="21"/>
        <v>0</v>
      </c>
      <c r="AE58" s="61">
        <f t="shared" si="21"/>
        <v>0</v>
      </c>
      <c r="AF58" s="506"/>
    </row>
    <row r="59" spans="2:32" x14ac:dyDescent="0.25">
      <c r="B59" s="838">
        <f t="shared" si="18"/>
        <v>46</v>
      </c>
      <c r="C59" s="868" t="s">
        <v>2165</v>
      </c>
      <c r="D59" s="862" t="s">
        <v>2166</v>
      </c>
      <c r="E59" s="863" t="s">
        <v>41</v>
      </c>
      <c r="F59" s="864">
        <v>3</v>
      </c>
      <c r="G59" s="843">
        <v>0</v>
      </c>
      <c r="H59" s="156">
        <v>0</v>
      </c>
      <c r="I59" s="156">
        <v>0</v>
      </c>
      <c r="J59" s="156">
        <v>0</v>
      </c>
      <c r="K59" s="844">
        <v>0</v>
      </c>
      <c r="L59" s="35"/>
      <c r="M59" s="91"/>
      <c r="N59" s="845" t="s">
        <v>2065</v>
      </c>
      <c r="P59" s="43">
        <f t="shared" si="19"/>
        <v>0</v>
      </c>
      <c r="Q59" s="43">
        <f xml:space="preserve"> IF( SUM( AA59:AE59 ) = 0, 0, $AA$7 )</f>
        <v>0</v>
      </c>
      <c r="S59" s="7"/>
      <c r="T59" s="61">
        <f t="shared" si="20"/>
        <v>0</v>
      </c>
      <c r="U59" s="61">
        <f t="shared" si="20"/>
        <v>0</v>
      </c>
      <c r="V59" s="61">
        <f t="shared" si="20"/>
        <v>0</v>
      </c>
      <c r="W59" s="61">
        <f t="shared" si="20"/>
        <v>0</v>
      </c>
      <c r="X59" s="61">
        <f t="shared" si="20"/>
        <v>0</v>
      </c>
      <c r="Y59" s="506"/>
      <c r="Z59" s="7"/>
      <c r="AA59" s="61">
        <f>IF( AND( ISNUMBER( G59), G59&gt;=0), 0, 1)</f>
        <v>0</v>
      </c>
      <c r="AB59" s="61">
        <f>IF( AND( ISNUMBER( H59), H59&gt;=0), 0, 1)</f>
        <v>0</v>
      </c>
      <c r="AC59" s="61">
        <f>IF( AND( ISNUMBER( I59), I59&gt;=0), 0, 1)</f>
        <v>0</v>
      </c>
      <c r="AD59" s="61">
        <f>IF( AND( ISNUMBER( J59), J59&gt;=0), 0, 1)</f>
        <v>0</v>
      </c>
      <c r="AE59" s="61">
        <f>IF( AND( ISNUMBER( K59), K59&gt;=0), 0, 1)</f>
        <v>0</v>
      </c>
      <c r="AF59" s="506"/>
    </row>
    <row r="60" spans="2:32" x14ac:dyDescent="0.25">
      <c r="B60" s="838">
        <f t="shared" si="18"/>
        <v>47</v>
      </c>
      <c r="C60" s="861" t="s">
        <v>2167</v>
      </c>
      <c r="D60" s="862" t="s">
        <v>2168</v>
      </c>
      <c r="E60" s="863" t="s">
        <v>41</v>
      </c>
      <c r="F60" s="864">
        <v>3</v>
      </c>
      <c r="G60" s="865">
        <f>G57+G59</f>
        <v>-6.4663957109129893</v>
      </c>
      <c r="H60" s="866">
        <f>H57+H59</f>
        <v>-6.7656424065173644</v>
      </c>
      <c r="I60" s="866">
        <f>I57+I59</f>
        <v>-7.1409559018108864</v>
      </c>
      <c r="J60" s="866">
        <f>J57+J59</f>
        <v>-7.7512727451607768</v>
      </c>
      <c r="K60" s="867">
        <f>K57+K59</f>
        <v>-8.2888852962044428</v>
      </c>
      <c r="L60" s="35"/>
      <c r="M60" s="91" t="s">
        <v>2169</v>
      </c>
      <c r="N60" s="845"/>
      <c r="P60" s="43">
        <f t="shared" si="19"/>
        <v>0</v>
      </c>
      <c r="Q60" s="547"/>
      <c r="S60" s="7"/>
      <c r="T60" s="60"/>
      <c r="U60" s="60"/>
      <c r="V60" s="60"/>
      <c r="W60" s="60"/>
      <c r="X60" s="60"/>
      <c r="Y60" s="506"/>
      <c r="Z60" s="7"/>
      <c r="AA60" s="60"/>
      <c r="AB60" s="60"/>
      <c r="AC60" s="60"/>
      <c r="AD60" s="60"/>
      <c r="AE60" s="60"/>
      <c r="AF60" s="506"/>
    </row>
    <row r="61" spans="2:32" x14ac:dyDescent="0.25">
      <c r="B61" s="838">
        <f t="shared" si="18"/>
        <v>48</v>
      </c>
      <c r="C61" s="839" t="s">
        <v>2170</v>
      </c>
      <c r="D61" s="840" t="s">
        <v>2171</v>
      </c>
      <c r="E61" s="841" t="s">
        <v>41</v>
      </c>
      <c r="F61" s="842">
        <v>3</v>
      </c>
      <c r="G61" s="442">
        <v>-47.431628668666903</v>
      </c>
      <c r="H61" s="430">
        <v>-51.318030468950667</v>
      </c>
      <c r="I61" s="430">
        <v>-52.385004217128802</v>
      </c>
      <c r="J61" s="430">
        <v>-52.845307971473105</v>
      </c>
      <c r="K61" s="560">
        <v>-51.313254831810227</v>
      </c>
      <c r="L61" s="35"/>
      <c r="M61" s="91"/>
      <c r="N61" s="845" t="s">
        <v>2090</v>
      </c>
      <c r="P61" s="43">
        <f t="shared" si="19"/>
        <v>0</v>
      </c>
      <c r="Q61" s="43">
        <f xml:space="preserve"> IF( SUM( AA61:AE61 ) = 0, 0, $AA$20 )</f>
        <v>0</v>
      </c>
      <c r="S61" s="7"/>
      <c r="T61" s="61">
        <v>0</v>
      </c>
      <c r="U61" s="61">
        <v>0</v>
      </c>
      <c r="V61" s="61">
        <v>0</v>
      </c>
      <c r="W61" s="61">
        <v>0</v>
      </c>
      <c r="X61" s="61">
        <v>0</v>
      </c>
      <c r="Y61" s="506"/>
      <c r="Z61" s="7"/>
      <c r="AA61" s="61">
        <f>IF( AND( ISNUMBER( G61), G61&lt;=0), 0, 1)</f>
        <v>0</v>
      </c>
      <c r="AB61" s="61">
        <f>IF( AND( ISNUMBER( H61), H61&lt;=0), 0, 1)</f>
        <v>0</v>
      </c>
      <c r="AC61" s="61">
        <f>IF( AND( ISNUMBER( I61), I61&lt;=0), 0, 1)</f>
        <v>0</v>
      </c>
      <c r="AD61" s="61">
        <f>IF( AND( ISNUMBER( J61), J61&lt;=0), 0, 1)</f>
        <v>0</v>
      </c>
      <c r="AE61" s="61">
        <f>IF( AND( ISNUMBER( K61), K61&lt;=0), 0, 1)</f>
        <v>0</v>
      </c>
      <c r="AF61" s="506"/>
    </row>
    <row r="62" spans="2:32" x14ac:dyDescent="0.25">
      <c r="B62" s="838">
        <f t="shared" si="18"/>
        <v>49</v>
      </c>
      <c r="C62" s="868" t="s">
        <v>2172</v>
      </c>
      <c r="D62" s="840" t="s">
        <v>2173</v>
      </c>
      <c r="E62" s="863" t="s">
        <v>41</v>
      </c>
      <c r="F62" s="864">
        <v>3</v>
      </c>
      <c r="G62" s="442">
        <v>0</v>
      </c>
      <c r="H62" s="430">
        <v>0</v>
      </c>
      <c r="I62" s="430">
        <v>0</v>
      </c>
      <c r="J62" s="430">
        <v>0</v>
      </c>
      <c r="K62" s="560">
        <v>0</v>
      </c>
      <c r="L62" s="35"/>
      <c r="M62" s="91"/>
      <c r="N62" s="845" t="s">
        <v>2065</v>
      </c>
      <c r="P62" s="43">
        <f t="shared" si="19"/>
        <v>0</v>
      </c>
      <c r="Q62" s="43">
        <f xml:space="preserve"> IF( SUM( AA62:AE62 ) = 0, 0, $AA$7 )</f>
        <v>0</v>
      </c>
      <c r="S62" s="7"/>
      <c r="T62" s="61">
        <v>0</v>
      </c>
      <c r="U62" s="61">
        <v>0</v>
      </c>
      <c r="V62" s="61">
        <v>0</v>
      </c>
      <c r="W62" s="61">
        <v>0</v>
      </c>
      <c r="X62" s="61">
        <v>0</v>
      </c>
      <c r="Y62" s="506"/>
      <c r="Z62" s="7"/>
      <c r="AA62" s="61">
        <f>IF( AND( ISNUMBER( G62), G62&gt;=0), 0, 1)</f>
        <v>0</v>
      </c>
      <c r="AB62" s="61">
        <f>IF( AND( ISNUMBER( H62), H62&gt;=0), 0, 1)</f>
        <v>0</v>
      </c>
      <c r="AC62" s="61">
        <f>IF( AND( ISNUMBER( I62), I62&gt;=0), 0, 1)</f>
        <v>0</v>
      </c>
      <c r="AD62" s="61">
        <f>IF( AND( ISNUMBER( J62), J62&gt;=0), 0, 1)</f>
        <v>0</v>
      </c>
      <c r="AE62" s="61">
        <f>IF( AND( ISNUMBER( K62), K62&gt;=0), 0, 1)</f>
        <v>0</v>
      </c>
      <c r="AF62" s="506"/>
    </row>
    <row r="63" spans="2:32" x14ac:dyDescent="0.25">
      <c r="B63" s="838">
        <f t="shared" si="18"/>
        <v>50</v>
      </c>
      <c r="C63" s="861" t="s">
        <v>2174</v>
      </c>
      <c r="D63" s="862" t="s">
        <v>2175</v>
      </c>
      <c r="E63" s="863" t="s">
        <v>41</v>
      </c>
      <c r="F63" s="864">
        <v>3</v>
      </c>
      <c r="G63" s="865">
        <f>SUM(G61:G62)</f>
        <v>-47.431628668666903</v>
      </c>
      <c r="H63" s="866">
        <f>SUM(H61:H62)</f>
        <v>-51.318030468950667</v>
      </c>
      <c r="I63" s="866">
        <f>SUM(I61:I62)</f>
        <v>-52.385004217128802</v>
      </c>
      <c r="J63" s="866">
        <f>SUM(J61:J62)</f>
        <v>-52.845307971473105</v>
      </c>
      <c r="K63" s="867">
        <f>SUM(K61:K62)</f>
        <v>-51.313254831810227</v>
      </c>
      <c r="L63" s="35"/>
      <c r="M63" s="91" t="s">
        <v>2176</v>
      </c>
      <c r="N63" s="845"/>
      <c r="P63" s="43"/>
      <c r="Q63" s="547"/>
      <c r="S63" s="506"/>
      <c r="T63" s="519"/>
      <c r="Y63" s="506"/>
      <c r="Z63" s="506"/>
      <c r="AA63" s="536"/>
      <c r="AB63" s="536"/>
      <c r="AC63" s="536"/>
      <c r="AD63" s="536"/>
      <c r="AE63" s="536"/>
      <c r="AF63" s="506"/>
    </row>
    <row r="64" spans="2:32" x14ac:dyDescent="0.25">
      <c r="B64" s="838">
        <f t="shared" si="18"/>
        <v>51</v>
      </c>
      <c r="C64" s="839" t="s">
        <v>2177</v>
      </c>
      <c r="D64" s="840" t="s">
        <v>2178</v>
      </c>
      <c r="E64" s="841" t="s">
        <v>41</v>
      </c>
      <c r="F64" s="842">
        <v>3</v>
      </c>
      <c r="G64" s="442">
        <v>-6.1810554535001048</v>
      </c>
      <c r="H64" s="430">
        <v>-6.3721490379630676</v>
      </c>
      <c r="I64" s="430">
        <v>-6.2053769515521777</v>
      </c>
      <c r="J64" s="430">
        <v>-6.270466244040831</v>
      </c>
      <c r="K64" s="560">
        <v>-6.1101672510976544</v>
      </c>
      <c r="L64" s="35"/>
      <c r="M64" s="91"/>
      <c r="N64" s="845" t="s">
        <v>2090</v>
      </c>
      <c r="P64" s="43">
        <f xml:space="preserve"> IF( SUM( T64:X64 ) = 0, 0, $T$5 )</f>
        <v>0</v>
      </c>
      <c r="Q64" s="43">
        <f xml:space="preserve"> IF( SUM( AA64:AE64 ) = 0, 0, $AA$20 )</f>
        <v>0</v>
      </c>
      <c r="S64" s="7"/>
      <c r="T64" s="61">
        <v>0</v>
      </c>
      <c r="U64" s="61">
        <v>0</v>
      </c>
      <c r="V64" s="61">
        <v>0</v>
      </c>
      <c r="W64" s="61">
        <v>0</v>
      </c>
      <c r="X64" s="61">
        <v>0</v>
      </c>
      <c r="Y64" s="506"/>
      <c r="Z64" s="7"/>
      <c r="AA64" s="61">
        <f>IF( AND( ISNUMBER( G64), G64&lt;=0), 0, 1)</f>
        <v>0</v>
      </c>
      <c r="AB64" s="61">
        <f>IF( AND( ISNUMBER( H64), H64&lt;=0), 0, 1)</f>
        <v>0</v>
      </c>
      <c r="AC64" s="61">
        <f>IF( AND( ISNUMBER( I64), I64&lt;=0), 0, 1)</f>
        <v>0</v>
      </c>
      <c r="AD64" s="61">
        <f>IF( AND( ISNUMBER( J64), J64&lt;=0), 0, 1)</f>
        <v>0</v>
      </c>
      <c r="AE64" s="61">
        <f>IF( AND( ISNUMBER( K64), K64&lt;=0), 0, 1)</f>
        <v>0</v>
      </c>
      <c r="AF64" s="506"/>
    </row>
    <row r="65" spans="2:32" x14ac:dyDescent="0.25">
      <c r="B65" s="838">
        <f t="shared" si="18"/>
        <v>52</v>
      </c>
      <c r="C65" s="868" t="s">
        <v>2179</v>
      </c>
      <c r="D65" s="862" t="s">
        <v>2180</v>
      </c>
      <c r="E65" s="863" t="s">
        <v>41</v>
      </c>
      <c r="F65" s="864">
        <v>3</v>
      </c>
      <c r="G65" s="442">
        <v>0</v>
      </c>
      <c r="H65" s="430">
        <v>0</v>
      </c>
      <c r="I65" s="430">
        <v>0</v>
      </c>
      <c r="J65" s="430">
        <v>0</v>
      </c>
      <c r="K65" s="560">
        <v>0</v>
      </c>
      <c r="L65" s="35"/>
      <c r="M65" s="91"/>
      <c r="N65" s="845" t="s">
        <v>2065</v>
      </c>
      <c r="P65" s="43">
        <f xml:space="preserve"> IF( SUM( T65:X65 ) = 0, 0, $T$5 )</f>
        <v>0</v>
      </c>
      <c r="Q65" s="43">
        <f xml:space="preserve"> IF( SUM( AA65:AE65 ) = 0, 0, $AA$7 )</f>
        <v>0</v>
      </c>
      <c r="S65" s="7"/>
      <c r="T65" s="61">
        <v>0</v>
      </c>
      <c r="U65" s="61">
        <v>0</v>
      </c>
      <c r="V65" s="61">
        <v>0</v>
      </c>
      <c r="W65" s="61">
        <v>0</v>
      </c>
      <c r="X65" s="61">
        <v>0</v>
      </c>
      <c r="Y65" s="7"/>
      <c r="Z65" s="7"/>
      <c r="AA65" s="61">
        <f>IF( AND( ISNUMBER( G65), G65&gt;=0), 0, 1)</f>
        <v>0</v>
      </c>
      <c r="AB65" s="61">
        <f>IF( AND( ISNUMBER( H65), H65&gt;=0), 0, 1)</f>
        <v>0</v>
      </c>
      <c r="AC65" s="61">
        <f>IF( AND( ISNUMBER( I65), I65&gt;=0), 0, 1)</f>
        <v>0</v>
      </c>
      <c r="AD65" s="61">
        <f>IF( AND( ISNUMBER( J65), J65&gt;=0), 0, 1)</f>
        <v>0</v>
      </c>
      <c r="AE65" s="61">
        <f>IF( AND( ISNUMBER( K65), K65&gt;=0), 0, 1)</f>
        <v>0</v>
      </c>
      <c r="AF65" s="7"/>
    </row>
    <row r="66" spans="2:32" x14ac:dyDescent="0.25">
      <c r="B66" s="838">
        <f t="shared" si="18"/>
        <v>53</v>
      </c>
      <c r="C66" s="861" t="s">
        <v>2181</v>
      </c>
      <c r="D66" s="862" t="s">
        <v>2182</v>
      </c>
      <c r="E66" s="863" t="s">
        <v>41</v>
      </c>
      <c r="F66" s="864">
        <v>3</v>
      </c>
      <c r="G66" s="865">
        <f>SUM(G64:G65)</f>
        <v>-6.1810554535001048</v>
      </c>
      <c r="H66" s="866">
        <f>SUM(H64:H65)</f>
        <v>-6.3721490379630676</v>
      </c>
      <c r="I66" s="866">
        <f>SUM(I64:I65)</f>
        <v>-6.2053769515521777</v>
      </c>
      <c r="J66" s="866">
        <f>SUM(J64:J65)</f>
        <v>-6.270466244040831</v>
      </c>
      <c r="K66" s="867">
        <f>SUM(K64:K65)</f>
        <v>-6.1101672510976544</v>
      </c>
      <c r="L66" s="35"/>
      <c r="M66" s="91" t="s">
        <v>2183</v>
      </c>
      <c r="N66" s="845"/>
      <c r="P66" s="43"/>
      <c r="Q66" s="547"/>
      <c r="S66" s="7"/>
      <c r="T66" s="520"/>
      <c r="Y66" s="7"/>
      <c r="Z66" s="7"/>
      <c r="AA66" s="60"/>
      <c r="AB66" s="60"/>
      <c r="AC66" s="60"/>
      <c r="AD66" s="60"/>
      <c r="AE66" s="60"/>
      <c r="AF66" s="7"/>
    </row>
    <row r="67" spans="2:32" x14ac:dyDescent="0.25">
      <c r="B67" s="838">
        <f t="shared" si="18"/>
        <v>54</v>
      </c>
      <c r="C67" s="839" t="s">
        <v>2184</v>
      </c>
      <c r="D67" s="840" t="s">
        <v>2185</v>
      </c>
      <c r="E67" s="841" t="s">
        <v>41</v>
      </c>
      <c r="F67" s="842">
        <v>3</v>
      </c>
      <c r="G67" s="442">
        <v>0</v>
      </c>
      <c r="H67" s="430">
        <v>0</v>
      </c>
      <c r="I67" s="430">
        <v>0</v>
      </c>
      <c r="J67" s="430">
        <v>0</v>
      </c>
      <c r="K67" s="560">
        <v>0</v>
      </c>
      <c r="L67" s="35"/>
      <c r="M67" s="91"/>
      <c r="N67" s="845" t="s">
        <v>2090</v>
      </c>
      <c r="P67" s="43">
        <f xml:space="preserve"> IF( SUM( T67:X67 ) = 0, 0, $T$5 )</f>
        <v>0</v>
      </c>
      <c r="Q67" s="43">
        <f xml:space="preserve"> IF( SUM( AA67:AE67 ) = 0, 0, $AA$20 )</f>
        <v>0</v>
      </c>
      <c r="S67" s="7"/>
      <c r="T67" s="61">
        <v>0</v>
      </c>
      <c r="U67" s="61">
        <v>0</v>
      </c>
      <c r="V67" s="61">
        <v>0</v>
      </c>
      <c r="W67" s="61">
        <v>0</v>
      </c>
      <c r="X67" s="61">
        <v>0</v>
      </c>
      <c r="Y67" s="7"/>
      <c r="Z67" s="7"/>
      <c r="AA67" s="61">
        <f>IF( AND( ISNUMBER( G67), G67&lt;=0), 0, 1)</f>
        <v>0</v>
      </c>
      <c r="AB67" s="61">
        <f>IF( AND( ISNUMBER( H67), H67&lt;=0), 0, 1)</f>
        <v>0</v>
      </c>
      <c r="AC67" s="61">
        <f>IF( AND( ISNUMBER( I67), I67&lt;=0), 0, 1)</f>
        <v>0</v>
      </c>
      <c r="AD67" s="61">
        <f>IF( AND( ISNUMBER( J67), J67&lt;=0), 0, 1)</f>
        <v>0</v>
      </c>
      <c r="AE67" s="61">
        <f>IF( AND( ISNUMBER( K67), K67&lt;=0), 0, 1)</f>
        <v>0</v>
      </c>
      <c r="AF67" s="7"/>
    </row>
    <row r="68" spans="2:32" x14ac:dyDescent="0.25">
      <c r="B68" s="838">
        <f t="shared" si="18"/>
        <v>55</v>
      </c>
      <c r="C68" s="868" t="s">
        <v>2186</v>
      </c>
      <c r="D68" s="862" t="s">
        <v>2187</v>
      </c>
      <c r="E68" s="863" t="s">
        <v>41</v>
      </c>
      <c r="F68" s="864">
        <v>3</v>
      </c>
      <c r="G68" s="442">
        <v>0</v>
      </c>
      <c r="H68" s="430">
        <v>0</v>
      </c>
      <c r="I68" s="430">
        <v>0</v>
      </c>
      <c r="J68" s="430">
        <v>0</v>
      </c>
      <c r="K68" s="560">
        <v>0</v>
      </c>
      <c r="L68" s="35"/>
      <c r="M68" s="91"/>
      <c r="N68" s="845" t="s">
        <v>2065</v>
      </c>
      <c r="P68" s="43">
        <f xml:space="preserve"> IF( SUM( T68:X68 ) = 0, 0, $T$5 )</f>
        <v>0</v>
      </c>
      <c r="Q68" s="43">
        <f xml:space="preserve"> IF( SUM( AA68:AE68 ) = 0, 0, $AA$7 )</f>
        <v>0</v>
      </c>
      <c r="S68" s="7"/>
      <c r="T68" s="61">
        <v>0</v>
      </c>
      <c r="U68" s="61">
        <v>0</v>
      </c>
      <c r="V68" s="61">
        <v>0</v>
      </c>
      <c r="W68" s="61">
        <v>0</v>
      </c>
      <c r="X68" s="61">
        <v>0</v>
      </c>
      <c r="Y68" s="7"/>
      <c r="Z68" s="7"/>
      <c r="AA68" s="61">
        <f>IF( AND( ISNUMBER( G68), G68&gt;=0), 0, 1)</f>
        <v>0</v>
      </c>
      <c r="AB68" s="61">
        <f>IF( AND( ISNUMBER( H68), H68&gt;=0), 0, 1)</f>
        <v>0</v>
      </c>
      <c r="AC68" s="61">
        <f>IF( AND( ISNUMBER( I68), I68&gt;=0), 0, 1)</f>
        <v>0</v>
      </c>
      <c r="AD68" s="61">
        <f>IF( AND( ISNUMBER( J68), J68&gt;=0), 0, 1)</f>
        <v>0</v>
      </c>
      <c r="AE68" s="61">
        <f>IF( AND( ISNUMBER( K68), K68&gt;=0), 0, 1)</f>
        <v>0</v>
      </c>
      <c r="AF68" s="7"/>
    </row>
    <row r="69" spans="2:32" ht="15.75" thickBot="1" x14ac:dyDescent="0.3">
      <c r="B69" s="849">
        <f t="shared" si="18"/>
        <v>56</v>
      </c>
      <c r="C69" s="869" t="s">
        <v>2188</v>
      </c>
      <c r="D69" s="851" t="s">
        <v>2189</v>
      </c>
      <c r="E69" s="852" t="s">
        <v>41</v>
      </c>
      <c r="F69" s="853">
        <v>3</v>
      </c>
      <c r="G69" s="870">
        <f>SUM(G67:G68)</f>
        <v>0</v>
      </c>
      <c r="H69" s="871">
        <f>SUM(H67:H68)</f>
        <v>0</v>
      </c>
      <c r="I69" s="871">
        <f>SUM(I67:I68)</f>
        <v>0</v>
      </c>
      <c r="J69" s="871">
        <f>SUM(J67:J68)</f>
        <v>0</v>
      </c>
      <c r="K69" s="872">
        <f>SUM(K67:K68)</f>
        <v>0</v>
      </c>
      <c r="L69" s="35"/>
      <c r="M69" s="435" t="s">
        <v>2190</v>
      </c>
      <c r="N69" s="77"/>
      <c r="P69" s="43"/>
      <c r="Q69" s="547"/>
      <c r="S69" s="7"/>
      <c r="T69" s="520"/>
      <c r="Y69" s="7"/>
      <c r="Z69" s="7"/>
      <c r="AA69" s="60"/>
      <c r="AF69" s="7"/>
    </row>
    <row r="70" spans="2:32" ht="15.75" thickBot="1" x14ac:dyDescent="0.3">
      <c r="B70" s="35"/>
      <c r="C70" s="35"/>
      <c r="D70" s="35"/>
      <c r="E70" s="35"/>
      <c r="F70" s="35"/>
      <c r="G70" s="35"/>
      <c r="H70" s="35"/>
      <c r="I70" s="35"/>
      <c r="J70" s="35"/>
      <c r="K70" s="35"/>
      <c r="L70" s="35"/>
      <c r="M70" s="120"/>
      <c r="N70" s="120"/>
      <c r="P70" s="43"/>
      <c r="Q70" s="547"/>
      <c r="S70" s="7"/>
      <c r="Y70" s="7"/>
      <c r="Z70" s="7"/>
      <c r="AF70" s="7"/>
    </row>
    <row r="71" spans="2:32" ht="15.75" thickBot="1" x14ac:dyDescent="0.3">
      <c r="B71" s="817" t="s">
        <v>281</v>
      </c>
      <c r="C71" s="827" t="s">
        <v>2191</v>
      </c>
      <c r="D71" s="35"/>
      <c r="E71" s="35"/>
      <c r="F71" s="35"/>
      <c r="G71" s="35"/>
      <c r="H71" s="35"/>
      <c r="I71" s="35"/>
      <c r="J71" s="35"/>
      <c r="K71" s="35"/>
      <c r="L71" s="35"/>
      <c r="M71" s="120"/>
      <c r="N71" s="120"/>
      <c r="O71" s="837"/>
      <c r="P71" s="43"/>
      <c r="Q71" s="547"/>
      <c r="S71" s="7"/>
      <c r="Y71" s="7"/>
      <c r="Z71" s="7"/>
      <c r="AF71" s="7"/>
    </row>
    <row r="72" spans="2:32" x14ac:dyDescent="0.25">
      <c r="B72" s="828">
        <v>57</v>
      </c>
      <c r="C72" s="829" t="s">
        <v>2192</v>
      </c>
      <c r="D72" s="830" t="s">
        <v>2193</v>
      </c>
      <c r="E72" s="831" t="s">
        <v>41</v>
      </c>
      <c r="F72" s="832">
        <v>3</v>
      </c>
      <c r="G72" s="833">
        <v>8.3411176330806818</v>
      </c>
      <c r="H72" s="834">
        <v>8.5114922820180645</v>
      </c>
      <c r="I72" s="834">
        <v>8.606089566423428</v>
      </c>
      <c r="J72" s="834">
        <v>8.6154414246847804</v>
      </c>
      <c r="K72" s="835">
        <v>8.5136767677075316</v>
      </c>
      <c r="L72" s="35"/>
      <c r="M72" s="836"/>
      <c r="N72" s="53" t="s">
        <v>2065</v>
      </c>
      <c r="O72" s="837"/>
      <c r="P72" s="43">
        <f xml:space="preserve"> IF( SUM( T72:X72 ) = 0, 0, $T$5 )</f>
        <v>0</v>
      </c>
      <c r="Q72" s="43">
        <f xml:space="preserve"> IF( SUM( AA72:AE72 ) = 0, 0, $AA$7 )</f>
        <v>0</v>
      </c>
      <c r="S72" s="7"/>
      <c r="T72" s="61">
        <f t="shared" ref="T72:X73" si="22" xml:space="preserve"> IF( ISNUMBER(G72), 0, 1 )</f>
        <v>0</v>
      </c>
      <c r="U72" s="61">
        <f t="shared" si="22"/>
        <v>0</v>
      </c>
      <c r="V72" s="61">
        <f t="shared" si="22"/>
        <v>0</v>
      </c>
      <c r="W72" s="61">
        <f t="shared" si="22"/>
        <v>0</v>
      </c>
      <c r="X72" s="61">
        <f t="shared" si="22"/>
        <v>0</v>
      </c>
      <c r="Y72" s="7"/>
      <c r="Z72" s="7"/>
      <c r="AA72" s="61">
        <f>IF( AND( ISNUMBER( G72), G72&gt;=0), 0, 1)</f>
        <v>0</v>
      </c>
      <c r="AB72" s="61">
        <f>IF( AND( ISNUMBER( H72), H72&gt;=0), 0, 1)</f>
        <v>0</v>
      </c>
      <c r="AC72" s="61">
        <f>IF( AND( ISNUMBER( I72), I72&gt;=0), 0, 1)</f>
        <v>0</v>
      </c>
      <c r="AD72" s="61">
        <f>IF( AND( ISNUMBER( J72), J72&gt;=0), 0, 1)</f>
        <v>0</v>
      </c>
      <c r="AE72" s="61">
        <f>IF( AND( ISNUMBER( K72), K72&gt;=0), 0, 1)</f>
        <v>0</v>
      </c>
      <c r="AF72" s="7"/>
    </row>
    <row r="73" spans="2:32" x14ac:dyDescent="0.25">
      <c r="B73" s="838">
        <f>B72+1</f>
        <v>58</v>
      </c>
      <c r="C73" s="839" t="s">
        <v>2194</v>
      </c>
      <c r="D73" s="840" t="s">
        <v>2195</v>
      </c>
      <c r="E73" s="841" t="s">
        <v>41</v>
      </c>
      <c r="F73" s="842">
        <v>3</v>
      </c>
      <c r="G73" s="843">
        <v>0</v>
      </c>
      <c r="H73" s="156">
        <v>0</v>
      </c>
      <c r="I73" s="156">
        <v>0</v>
      </c>
      <c r="J73" s="156">
        <v>0</v>
      </c>
      <c r="K73" s="844">
        <v>0</v>
      </c>
      <c r="L73" s="35"/>
      <c r="M73" s="91"/>
      <c r="N73" s="845" t="s">
        <v>2090</v>
      </c>
      <c r="O73" s="837"/>
      <c r="P73" s="43">
        <f xml:space="preserve"> IF( SUM( T73:X73 ) = 0, 0, $T$5 )</f>
        <v>0</v>
      </c>
      <c r="Q73" s="43">
        <f xml:space="preserve"> IF( SUM( AA73:AE73 ) = 0, 0, $AA$20 )</f>
        <v>0</v>
      </c>
      <c r="S73" s="7"/>
      <c r="T73" s="61">
        <f t="shared" si="22"/>
        <v>0</v>
      </c>
      <c r="U73" s="61">
        <f t="shared" si="22"/>
        <v>0</v>
      </c>
      <c r="V73" s="61">
        <f t="shared" si="22"/>
        <v>0</v>
      </c>
      <c r="W73" s="61">
        <f t="shared" si="22"/>
        <v>0</v>
      </c>
      <c r="X73" s="61">
        <f t="shared" si="22"/>
        <v>0</v>
      </c>
      <c r="Y73" s="7"/>
      <c r="Z73" s="7"/>
      <c r="AA73" s="61">
        <f>IF( AND( ISNUMBER( G73), G73&lt;=0), 0, 1)</f>
        <v>0</v>
      </c>
      <c r="AB73" s="61">
        <f>IF( AND( ISNUMBER( H73), H73&lt;=0), 0, 1)</f>
        <v>0</v>
      </c>
      <c r="AC73" s="61">
        <f>IF( AND( ISNUMBER( I73), I73&lt;=0), 0, 1)</f>
        <v>0</v>
      </c>
      <c r="AD73" s="61">
        <f>IF( AND( ISNUMBER( J73), J73&lt;=0), 0, 1)</f>
        <v>0</v>
      </c>
      <c r="AE73" s="61">
        <f>IF( AND( ISNUMBER( K73), K73&lt;=0), 0, 1)</f>
        <v>0</v>
      </c>
      <c r="AF73" s="7"/>
    </row>
    <row r="74" spans="2:32" ht="15.75" thickBot="1" x14ac:dyDescent="0.3">
      <c r="B74" s="873">
        <f>B73+1</f>
        <v>59</v>
      </c>
      <c r="C74" s="874" t="s">
        <v>2196</v>
      </c>
      <c r="D74" s="875" t="s">
        <v>2197</v>
      </c>
      <c r="E74" s="876" t="s">
        <v>41</v>
      </c>
      <c r="F74" s="877">
        <v>3</v>
      </c>
      <c r="G74" s="878">
        <f>SUM(G72:G73)</f>
        <v>8.3411176330806818</v>
      </c>
      <c r="H74" s="879">
        <f>SUM(H72:H73)</f>
        <v>8.5114922820180645</v>
      </c>
      <c r="I74" s="879">
        <f>SUM(I72:I73)</f>
        <v>8.606089566423428</v>
      </c>
      <c r="J74" s="879">
        <f>SUM(J72:J73)</f>
        <v>8.6154414246847804</v>
      </c>
      <c r="K74" s="880">
        <f>SUM(K72:K73)</f>
        <v>8.5136767677075316</v>
      </c>
      <c r="L74" s="35"/>
      <c r="M74" s="857" t="s">
        <v>2198</v>
      </c>
      <c r="N74" s="881"/>
      <c r="O74" s="837"/>
      <c r="P74" s="43"/>
      <c r="Q74" s="547"/>
      <c r="S74" s="7"/>
      <c r="Y74" s="7"/>
      <c r="Z74" s="7"/>
      <c r="AF74" s="7"/>
    </row>
    <row r="75" spans="2:32" ht="15.75" thickBot="1" x14ac:dyDescent="0.3">
      <c r="B75" s="35"/>
      <c r="C75" s="35"/>
      <c r="D75" s="35"/>
      <c r="E75" s="35"/>
      <c r="F75" s="35"/>
      <c r="G75" s="35"/>
      <c r="H75" s="35"/>
      <c r="I75" s="35"/>
      <c r="J75" s="35"/>
      <c r="K75" s="35"/>
      <c r="L75" s="35"/>
      <c r="M75" s="120"/>
      <c r="N75" s="120"/>
      <c r="O75" s="837"/>
      <c r="P75" s="43"/>
      <c r="Q75" s="547"/>
      <c r="S75" s="7"/>
      <c r="Y75" s="7"/>
      <c r="Z75" s="7"/>
      <c r="AF75" s="7"/>
    </row>
    <row r="76" spans="2:32" ht="15.75" thickBot="1" x14ac:dyDescent="0.3">
      <c r="B76" s="817" t="s">
        <v>2199</v>
      </c>
      <c r="C76" s="827" t="s">
        <v>2200</v>
      </c>
      <c r="D76" s="35"/>
      <c r="E76" s="35"/>
      <c r="F76" s="35"/>
      <c r="G76" s="35"/>
      <c r="H76" s="35"/>
      <c r="I76" s="35"/>
      <c r="J76" s="35"/>
      <c r="K76" s="35"/>
      <c r="L76" s="35"/>
      <c r="M76" s="120"/>
      <c r="N76" s="120"/>
      <c r="O76" s="837"/>
      <c r="P76" s="43"/>
      <c r="Q76" s="547"/>
      <c r="S76" s="7"/>
      <c r="Y76" s="7"/>
      <c r="Z76" s="7"/>
      <c r="AF76" s="7"/>
    </row>
    <row r="77" spans="2:32" x14ac:dyDescent="0.25">
      <c r="B77" s="828">
        <v>60</v>
      </c>
      <c r="C77" s="829" t="s">
        <v>2201</v>
      </c>
      <c r="D77" s="830" t="s">
        <v>2202</v>
      </c>
      <c r="E77" s="831" t="s">
        <v>41</v>
      </c>
      <c r="F77" s="832">
        <v>3</v>
      </c>
      <c r="G77" s="833">
        <v>-8.3377425956835278</v>
      </c>
      <c r="H77" s="834">
        <v>-8.5079773549818682</v>
      </c>
      <c r="I77" s="834">
        <v>-8.6024702085724734</v>
      </c>
      <c r="J77" s="834">
        <v>-8.6119964000028784</v>
      </c>
      <c r="K77" s="835">
        <v>-8.510211757547637</v>
      </c>
      <c r="L77" s="35"/>
      <c r="M77" s="836"/>
      <c r="N77" s="882" t="s">
        <v>2090</v>
      </c>
      <c r="O77" s="837"/>
      <c r="P77" s="43">
        <f xml:space="preserve"> IF( SUM( T77:X77 ) = 0, 0, $T$5 )</f>
        <v>0</v>
      </c>
      <c r="Q77" s="43">
        <f xml:space="preserve"> IF( SUM( AA77:AE77 ) = 0, 0, $AA$20 )</f>
        <v>0</v>
      </c>
      <c r="S77" s="7"/>
      <c r="T77" s="61">
        <f t="shared" ref="T77:X78" si="23" xml:space="preserve"> IF( ISNUMBER(G77), 0, 1 )</f>
        <v>0</v>
      </c>
      <c r="U77" s="61">
        <f t="shared" si="23"/>
        <v>0</v>
      </c>
      <c r="V77" s="61">
        <f t="shared" si="23"/>
        <v>0</v>
      </c>
      <c r="W77" s="61">
        <f t="shared" si="23"/>
        <v>0</v>
      </c>
      <c r="X77" s="61">
        <f t="shared" si="23"/>
        <v>0</v>
      </c>
      <c r="Y77" s="7"/>
      <c r="Z77" s="7"/>
      <c r="AA77" s="61">
        <f>IF( AND( ISNUMBER( G77), G77&lt;=0), 0, 1)</f>
        <v>0</v>
      </c>
      <c r="AB77" s="61">
        <f>IF( AND( ISNUMBER( H77), H77&lt;=0), 0, 1)</f>
        <v>0</v>
      </c>
      <c r="AC77" s="61">
        <f>IF( AND( ISNUMBER( I77), I77&lt;=0), 0, 1)</f>
        <v>0</v>
      </c>
      <c r="AD77" s="61">
        <f>IF( AND( ISNUMBER( J77), J77&lt;=0), 0, 1)</f>
        <v>0</v>
      </c>
      <c r="AE77" s="61">
        <f>IF( AND( ISNUMBER( K77), K77&lt;=0), 0, 1)</f>
        <v>0</v>
      </c>
      <c r="AF77" s="7"/>
    </row>
    <row r="78" spans="2:32" x14ac:dyDescent="0.25">
      <c r="B78" s="838">
        <f>B77+1</f>
        <v>61</v>
      </c>
      <c r="C78" s="839" t="s">
        <v>2203</v>
      </c>
      <c r="D78" s="840" t="s">
        <v>2204</v>
      </c>
      <c r="E78" s="841" t="s">
        <v>41</v>
      </c>
      <c r="F78" s="842">
        <v>3</v>
      </c>
      <c r="G78" s="843">
        <v>0</v>
      </c>
      <c r="H78" s="156">
        <v>0</v>
      </c>
      <c r="I78" s="156">
        <v>0</v>
      </c>
      <c r="J78" s="156">
        <v>0</v>
      </c>
      <c r="K78" s="844">
        <v>0</v>
      </c>
      <c r="L78" s="35"/>
      <c r="M78" s="91"/>
      <c r="N78" s="845" t="s">
        <v>2065</v>
      </c>
      <c r="O78" s="837"/>
      <c r="P78" s="43">
        <f xml:space="preserve"> IF( SUM( T78:X78 ) = 0, 0, $T$5 )</f>
        <v>0</v>
      </c>
      <c r="Q78" s="43">
        <f xml:space="preserve"> IF( SUM( AA78:AE78 ) = 0, 0, $AA$7 )</f>
        <v>0</v>
      </c>
      <c r="S78" s="7"/>
      <c r="T78" s="61">
        <f t="shared" si="23"/>
        <v>0</v>
      </c>
      <c r="U78" s="61">
        <f t="shared" si="23"/>
        <v>0</v>
      </c>
      <c r="V78" s="61">
        <f t="shared" si="23"/>
        <v>0</v>
      </c>
      <c r="W78" s="61">
        <f t="shared" si="23"/>
        <v>0</v>
      </c>
      <c r="X78" s="61">
        <f t="shared" si="23"/>
        <v>0</v>
      </c>
      <c r="Y78" s="7"/>
      <c r="Z78" s="7"/>
      <c r="AA78" s="61">
        <f>IF( AND( ISNUMBER( G78), G78&gt;=0), 0, 1)</f>
        <v>0</v>
      </c>
      <c r="AB78" s="61">
        <f>IF( AND( ISNUMBER( H78), H78&gt;=0), 0, 1)</f>
        <v>0</v>
      </c>
      <c r="AC78" s="61">
        <f>IF( AND( ISNUMBER( I78), I78&gt;=0), 0, 1)</f>
        <v>0</v>
      </c>
      <c r="AD78" s="61">
        <f>IF( AND( ISNUMBER( J78), J78&gt;=0), 0, 1)</f>
        <v>0</v>
      </c>
      <c r="AE78" s="61">
        <f>IF( AND( ISNUMBER( K78), K78&gt;=0), 0, 1)</f>
        <v>0</v>
      </c>
      <c r="AF78" s="7"/>
    </row>
    <row r="79" spans="2:32" ht="15.75" thickBot="1" x14ac:dyDescent="0.3">
      <c r="B79" s="873">
        <f>B78+1</f>
        <v>62</v>
      </c>
      <c r="C79" s="874" t="s">
        <v>2205</v>
      </c>
      <c r="D79" s="875" t="s">
        <v>2206</v>
      </c>
      <c r="E79" s="876" t="s">
        <v>41</v>
      </c>
      <c r="F79" s="877">
        <v>3</v>
      </c>
      <c r="G79" s="878">
        <f>SUM(G77:G78)</f>
        <v>-8.3377425956835278</v>
      </c>
      <c r="H79" s="879">
        <f>SUM(H77:H78)</f>
        <v>-8.5079773549818682</v>
      </c>
      <c r="I79" s="879">
        <f>SUM(I77:I78)</f>
        <v>-8.6024702085724734</v>
      </c>
      <c r="J79" s="879">
        <f>SUM(J77:J78)</f>
        <v>-8.6119964000028784</v>
      </c>
      <c r="K79" s="880">
        <f>SUM(K77:K78)</f>
        <v>-8.510211757547637</v>
      </c>
      <c r="L79" s="35"/>
      <c r="M79" s="857" t="s">
        <v>2207</v>
      </c>
      <c r="N79" s="858"/>
      <c r="O79" s="837"/>
      <c r="P79" s="43"/>
      <c r="Q79" s="547"/>
      <c r="S79" s="7"/>
      <c r="Y79" s="7"/>
      <c r="Z79" s="7"/>
      <c r="AF79" s="7"/>
    </row>
    <row r="80" spans="2:32" ht="15.75" thickBot="1" x14ac:dyDescent="0.3">
      <c r="B80" s="35"/>
      <c r="C80" s="35"/>
      <c r="D80" s="35"/>
      <c r="E80" s="35"/>
      <c r="F80" s="35"/>
      <c r="G80" s="35"/>
      <c r="H80" s="35"/>
      <c r="I80" s="35"/>
      <c r="J80" s="35"/>
      <c r="K80" s="35"/>
      <c r="L80" s="35"/>
      <c r="M80" s="120"/>
      <c r="N80" s="120"/>
      <c r="O80" s="837"/>
      <c r="P80" s="43"/>
      <c r="Q80" s="547"/>
      <c r="S80" s="7"/>
      <c r="Y80" s="7"/>
      <c r="Z80" s="7"/>
      <c r="AF80" s="7"/>
    </row>
    <row r="81" spans="2:32" ht="15.75" thickBot="1" x14ac:dyDescent="0.3">
      <c r="B81" s="817" t="s">
        <v>2208</v>
      </c>
      <c r="C81" s="827" t="s">
        <v>2209</v>
      </c>
      <c r="D81" s="35"/>
      <c r="E81" s="35"/>
      <c r="F81" s="35"/>
      <c r="G81" s="35"/>
      <c r="H81" s="35"/>
      <c r="I81" s="35"/>
      <c r="J81" s="35"/>
      <c r="K81" s="35"/>
      <c r="L81" s="35"/>
      <c r="M81" s="120"/>
      <c r="N81" s="120"/>
      <c r="O81" s="837"/>
      <c r="P81" s="43"/>
      <c r="Q81" s="547"/>
      <c r="S81" s="7"/>
      <c r="Y81" s="7"/>
      <c r="Z81" s="7"/>
      <c r="AF81" s="7"/>
    </row>
    <row r="82" spans="2:32" ht="15.75" thickBot="1" x14ac:dyDescent="0.3">
      <c r="B82" s="873">
        <v>63</v>
      </c>
      <c r="C82" s="874" t="s">
        <v>2210</v>
      </c>
      <c r="D82" s="883" t="s">
        <v>2211</v>
      </c>
      <c r="E82" s="884" t="s">
        <v>41</v>
      </c>
      <c r="F82" s="885">
        <v>3</v>
      </c>
      <c r="G82" s="886">
        <v>0</v>
      </c>
      <c r="H82" s="887">
        <v>0</v>
      </c>
      <c r="I82" s="887">
        <v>0</v>
      </c>
      <c r="J82" s="887">
        <v>0</v>
      </c>
      <c r="K82" s="888">
        <v>0</v>
      </c>
      <c r="L82" s="35"/>
      <c r="M82" s="889"/>
      <c r="N82" s="890" t="s">
        <v>2065</v>
      </c>
      <c r="O82" s="837"/>
      <c r="P82" s="43">
        <f xml:space="preserve"> IF( SUM( T82:X82 ) = 0, 0, $T$5 )</f>
        <v>0</v>
      </c>
      <c r="Q82" s="43">
        <f xml:space="preserve"> IF( SUM( AA82:AE82 ) = 0, 0, $AA$7 )</f>
        <v>0</v>
      </c>
      <c r="S82" s="7"/>
      <c r="T82" s="61">
        <f xml:space="preserve"> IF( ISNUMBER(G82), 0, 1 )</f>
        <v>0</v>
      </c>
      <c r="U82" s="61">
        <f xml:space="preserve"> IF( ISNUMBER(H82), 0, 1 )</f>
        <v>0</v>
      </c>
      <c r="V82" s="61">
        <f xml:space="preserve"> IF( ISNUMBER(I82), 0, 1 )</f>
        <v>0</v>
      </c>
      <c r="W82" s="61">
        <f xml:space="preserve"> IF( ISNUMBER(J82), 0, 1 )</f>
        <v>0</v>
      </c>
      <c r="X82" s="61">
        <f xml:space="preserve"> IF( ISNUMBER(K82), 0, 1 )</f>
        <v>0</v>
      </c>
      <c r="Y82" s="7"/>
      <c r="Z82" s="7"/>
      <c r="AA82" s="61">
        <f>IF( AND( ISNUMBER( G82), G82&gt;=0), 0, 1)</f>
        <v>0</v>
      </c>
      <c r="AB82" s="61">
        <f>IF( AND( ISNUMBER( H82), H82&gt;=0), 0, 1)</f>
        <v>0</v>
      </c>
      <c r="AC82" s="61">
        <f>IF( AND( ISNUMBER( I82), I82&gt;=0), 0, 1)</f>
        <v>0</v>
      </c>
      <c r="AD82" s="61">
        <f>IF( AND( ISNUMBER( J82), J82&gt;=0), 0, 1)</f>
        <v>0</v>
      </c>
      <c r="AE82" s="61">
        <f>IF( AND( ISNUMBER( K82), K82&gt;=0), 0, 1)</f>
        <v>0</v>
      </c>
      <c r="AF82" s="7"/>
    </row>
    <row r="83" spans="2:32" ht="15.75" thickBot="1" x14ac:dyDescent="0.3">
      <c r="B83" s="35"/>
      <c r="C83" s="35"/>
      <c r="D83" s="35"/>
      <c r="E83" s="35"/>
      <c r="F83" s="35"/>
      <c r="G83" s="35"/>
      <c r="H83" s="35"/>
      <c r="I83" s="35"/>
      <c r="J83" s="35"/>
      <c r="K83" s="35"/>
      <c r="L83" s="35"/>
      <c r="M83" s="120"/>
      <c r="N83" s="120"/>
      <c r="P83" s="43"/>
      <c r="Q83" s="547"/>
      <c r="S83" s="7"/>
      <c r="Y83" s="7"/>
      <c r="Z83" s="7"/>
      <c r="AF83" s="7"/>
    </row>
    <row r="84" spans="2:32" ht="15.75" thickBot="1" x14ac:dyDescent="0.3">
      <c r="B84" s="817" t="s">
        <v>2212</v>
      </c>
      <c r="C84" s="827" t="s">
        <v>2213</v>
      </c>
      <c r="D84" s="35"/>
      <c r="E84" s="35"/>
      <c r="F84" s="35"/>
      <c r="G84" s="35"/>
      <c r="H84" s="35"/>
      <c r="I84" s="35"/>
      <c r="J84" s="35"/>
      <c r="K84" s="35"/>
      <c r="L84" s="35"/>
      <c r="M84" s="120"/>
      <c r="N84" s="120"/>
      <c r="P84" s="43"/>
      <c r="Q84" s="547"/>
      <c r="S84" s="7"/>
      <c r="Y84" s="7"/>
      <c r="Z84" s="7"/>
      <c r="AF84" s="7"/>
    </row>
    <row r="85" spans="2:32" ht="15.75" thickBot="1" x14ac:dyDescent="0.3">
      <c r="B85" s="873">
        <v>64</v>
      </c>
      <c r="C85" s="874" t="s">
        <v>2214</v>
      </c>
      <c r="D85" s="883" t="s">
        <v>2215</v>
      </c>
      <c r="E85" s="884" t="s">
        <v>41</v>
      </c>
      <c r="F85" s="885">
        <v>3</v>
      </c>
      <c r="G85" s="886">
        <v>0</v>
      </c>
      <c r="H85" s="887">
        <v>0</v>
      </c>
      <c r="I85" s="887">
        <v>0</v>
      </c>
      <c r="J85" s="887">
        <v>0</v>
      </c>
      <c r="K85" s="888">
        <v>0</v>
      </c>
      <c r="L85" s="35"/>
      <c r="M85" s="889"/>
      <c r="N85" s="890" t="s">
        <v>2090</v>
      </c>
      <c r="P85" s="43">
        <f xml:space="preserve"> IF( SUM( T85:X85 ) = 0, 0, $T$5 )</f>
        <v>0</v>
      </c>
      <c r="Q85" s="43">
        <f xml:space="preserve"> IF( SUM( AA85:AE85 ) = 0, 0, $AA$20 )</f>
        <v>0</v>
      </c>
      <c r="S85" s="7"/>
      <c r="T85" s="61">
        <f xml:space="preserve"> IF( ISNUMBER(G85), 0, 1 )</f>
        <v>0</v>
      </c>
      <c r="U85" s="61">
        <f xml:space="preserve"> IF( ISNUMBER(H85), 0, 1 )</f>
        <v>0</v>
      </c>
      <c r="V85" s="61">
        <f xml:space="preserve"> IF( ISNUMBER(I85), 0, 1 )</f>
        <v>0</v>
      </c>
      <c r="W85" s="61">
        <f xml:space="preserve"> IF( ISNUMBER(J85), 0, 1 )</f>
        <v>0</v>
      </c>
      <c r="X85" s="61">
        <f xml:space="preserve"> IF( ISNUMBER(K85), 0, 1 )</f>
        <v>0</v>
      </c>
      <c r="Y85" s="7"/>
      <c r="Z85" s="7"/>
      <c r="AA85" s="61">
        <f>IF( AND( ISNUMBER( G85), G85&lt;=0), 0, 1)</f>
        <v>0</v>
      </c>
      <c r="AB85" s="61">
        <f>IF( AND( ISNUMBER( H85), H85&lt;=0), 0, 1)</f>
        <v>0</v>
      </c>
      <c r="AC85" s="61">
        <f>IF( AND( ISNUMBER( I85), I85&lt;=0), 0, 1)</f>
        <v>0</v>
      </c>
      <c r="AD85" s="61">
        <f>IF( AND( ISNUMBER( J85), J85&lt;=0), 0, 1)</f>
        <v>0</v>
      </c>
      <c r="AE85" s="61">
        <f>IF( AND( ISNUMBER( K85), K85&lt;=0), 0, 1)</f>
        <v>0</v>
      </c>
      <c r="AF85" s="7"/>
    </row>
    <row r="86" spans="2:32" ht="15.75" thickBot="1" x14ac:dyDescent="0.3">
      <c r="B86" s="35"/>
      <c r="C86" s="35"/>
      <c r="D86" s="35"/>
      <c r="E86" s="35"/>
      <c r="F86" s="35"/>
      <c r="G86" s="35"/>
      <c r="H86" s="35"/>
      <c r="I86" s="35"/>
      <c r="J86" s="35"/>
      <c r="K86" s="35"/>
      <c r="L86" s="35"/>
      <c r="M86" s="120"/>
      <c r="N86" s="120"/>
      <c r="P86" s="43"/>
      <c r="Q86" s="547"/>
      <c r="S86" s="7"/>
      <c r="Y86" s="7"/>
      <c r="Z86" s="7"/>
      <c r="AF86" s="7"/>
    </row>
    <row r="87" spans="2:32" ht="15.75" thickBot="1" x14ac:dyDescent="0.3">
      <c r="B87" s="817" t="s">
        <v>2216</v>
      </c>
      <c r="C87" s="827" t="s">
        <v>2217</v>
      </c>
      <c r="D87" s="35"/>
      <c r="E87" s="35"/>
      <c r="F87" s="35"/>
      <c r="G87" s="35"/>
      <c r="H87" s="35"/>
      <c r="I87" s="35"/>
      <c r="J87" s="35"/>
      <c r="K87" s="35"/>
      <c r="L87" s="35"/>
      <c r="M87" s="120"/>
      <c r="N87" s="120"/>
      <c r="O87" s="837"/>
      <c r="P87" s="43"/>
      <c r="Q87" s="547"/>
      <c r="S87" s="7"/>
      <c r="Y87" s="7"/>
      <c r="Z87" s="7"/>
      <c r="AF87" s="7"/>
    </row>
    <row r="88" spans="2:32" x14ac:dyDescent="0.25">
      <c r="B88" s="828">
        <v>65</v>
      </c>
      <c r="C88" s="829" t="s">
        <v>2218</v>
      </c>
      <c r="D88" s="830" t="s">
        <v>2219</v>
      </c>
      <c r="E88" s="831" t="s">
        <v>41</v>
      </c>
      <c r="F88" s="832">
        <v>3</v>
      </c>
      <c r="G88" s="891">
        <v>14.090991019876085</v>
      </c>
      <c r="H88" s="892">
        <v>13.427834945336096</v>
      </c>
      <c r="I88" s="892">
        <v>12.745736130782998</v>
      </c>
      <c r="J88" s="892">
        <v>12.043120219605552</v>
      </c>
      <c r="K88" s="893">
        <v>17.962471884088512</v>
      </c>
      <c r="L88" s="894"/>
      <c r="M88" s="836"/>
      <c r="N88" s="53" t="s">
        <v>2065</v>
      </c>
      <c r="O88" s="837"/>
      <c r="P88" s="43">
        <f t="shared" ref="P88:P93" si="24" xml:space="preserve"> IF( SUM( T88:X88 ) = 0, 0, $T$5 )</f>
        <v>0</v>
      </c>
      <c r="Q88" s="43">
        <f t="shared" ref="Q88:Q93" si="25" xml:space="preserve"> IF( SUM( AA88:AE88 ) = 0, 0, $AA$7 )</f>
        <v>0</v>
      </c>
      <c r="S88" s="7"/>
      <c r="T88" s="61">
        <f t="shared" ref="T88:X89" si="26" xml:space="preserve"> IF( ISNUMBER(G88), 0, 1 )</f>
        <v>0</v>
      </c>
      <c r="U88" s="61">
        <f t="shared" si="26"/>
        <v>0</v>
      </c>
      <c r="V88" s="61">
        <f t="shared" si="26"/>
        <v>0</v>
      </c>
      <c r="W88" s="61">
        <f t="shared" si="26"/>
        <v>0</v>
      </c>
      <c r="X88" s="61">
        <f t="shared" si="26"/>
        <v>0</v>
      </c>
      <c r="Y88" s="7"/>
      <c r="Z88" s="7"/>
      <c r="AA88" s="61">
        <f t="shared" ref="AA88:AE93" si="27">IF( AND( ISNUMBER( G88), G88&gt;=0), 0, 1)</f>
        <v>0</v>
      </c>
      <c r="AB88" s="61">
        <f t="shared" si="27"/>
        <v>0</v>
      </c>
      <c r="AC88" s="61">
        <f t="shared" si="27"/>
        <v>0</v>
      </c>
      <c r="AD88" s="61">
        <f t="shared" si="27"/>
        <v>0</v>
      </c>
      <c r="AE88" s="61">
        <f t="shared" si="27"/>
        <v>0</v>
      </c>
      <c r="AF88" s="7"/>
    </row>
    <row r="89" spans="2:32" x14ac:dyDescent="0.25">
      <c r="B89" s="838">
        <f>B88+1</f>
        <v>66</v>
      </c>
      <c r="C89" s="839" t="s">
        <v>2220</v>
      </c>
      <c r="D89" s="840" t="s">
        <v>2221</v>
      </c>
      <c r="E89" s="841" t="s">
        <v>41</v>
      </c>
      <c r="F89" s="842">
        <v>3</v>
      </c>
      <c r="G89" s="804">
        <v>2.0774944103803561</v>
      </c>
      <c r="H89" s="802">
        <v>2.5443863009570395</v>
      </c>
      <c r="I89" s="802">
        <v>2.9284973649026069</v>
      </c>
      <c r="J89" s="802">
        <v>3.3576066483814646</v>
      </c>
      <c r="K89" s="895">
        <v>3.6670138580166198</v>
      </c>
      <c r="L89" s="894"/>
      <c r="M89" s="91"/>
      <c r="N89" s="37" t="s">
        <v>2065</v>
      </c>
      <c r="O89" s="837"/>
      <c r="P89" s="43">
        <f t="shared" si="24"/>
        <v>0</v>
      </c>
      <c r="Q89" s="43">
        <f t="shared" si="25"/>
        <v>0</v>
      </c>
      <c r="S89" s="7"/>
      <c r="T89" s="61">
        <f t="shared" si="26"/>
        <v>0</v>
      </c>
      <c r="U89" s="61">
        <f t="shared" si="26"/>
        <v>0</v>
      </c>
      <c r="V89" s="61">
        <f t="shared" si="26"/>
        <v>0</v>
      </c>
      <c r="W89" s="61">
        <f t="shared" si="26"/>
        <v>0</v>
      </c>
      <c r="X89" s="61">
        <f t="shared" si="26"/>
        <v>0</v>
      </c>
      <c r="Y89" s="7"/>
      <c r="Z89" s="7"/>
      <c r="AA89" s="61">
        <f t="shared" si="27"/>
        <v>0</v>
      </c>
      <c r="AB89" s="61">
        <f t="shared" si="27"/>
        <v>0</v>
      </c>
      <c r="AC89" s="61">
        <f t="shared" si="27"/>
        <v>0</v>
      </c>
      <c r="AD89" s="61">
        <f t="shared" si="27"/>
        <v>0</v>
      </c>
      <c r="AE89" s="61">
        <f t="shared" si="27"/>
        <v>0</v>
      </c>
      <c r="AF89" s="7"/>
    </row>
    <row r="90" spans="2:32" x14ac:dyDescent="0.25">
      <c r="B90" s="838">
        <f>B89+1</f>
        <v>67</v>
      </c>
      <c r="C90" s="839" t="s">
        <v>2222</v>
      </c>
      <c r="D90" s="840" t="s">
        <v>2223</v>
      </c>
      <c r="E90" s="841" t="s">
        <v>41</v>
      </c>
      <c r="F90" s="842">
        <v>3</v>
      </c>
      <c r="G90" s="804">
        <v>41.786095121581397</v>
      </c>
      <c r="H90" s="802">
        <v>40.888071238273866</v>
      </c>
      <c r="I90" s="802">
        <v>40.078352000799327</v>
      </c>
      <c r="J90" s="802">
        <v>39.446920931583314</v>
      </c>
      <c r="K90" s="895">
        <v>39.492233038110086</v>
      </c>
      <c r="L90" s="894"/>
      <c r="M90" s="91"/>
      <c r="N90" s="37" t="s">
        <v>2065</v>
      </c>
      <c r="O90" s="837"/>
      <c r="P90" s="43">
        <f t="shared" si="24"/>
        <v>0</v>
      </c>
      <c r="Q90" s="43">
        <f t="shared" si="25"/>
        <v>0</v>
      </c>
      <c r="S90" s="7"/>
      <c r="T90" s="61">
        <v>0</v>
      </c>
      <c r="U90" s="61">
        <v>0</v>
      </c>
      <c r="V90" s="61">
        <v>0</v>
      </c>
      <c r="W90" s="61">
        <v>0</v>
      </c>
      <c r="X90" s="61">
        <v>0</v>
      </c>
      <c r="Y90" s="7"/>
      <c r="Z90" s="7"/>
      <c r="AA90" s="61">
        <f t="shared" si="27"/>
        <v>0</v>
      </c>
      <c r="AB90" s="61">
        <f t="shared" si="27"/>
        <v>0</v>
      </c>
      <c r="AC90" s="61">
        <f t="shared" si="27"/>
        <v>0</v>
      </c>
      <c r="AD90" s="61">
        <f t="shared" si="27"/>
        <v>0</v>
      </c>
      <c r="AE90" s="61">
        <f t="shared" si="27"/>
        <v>0</v>
      </c>
      <c r="AF90" s="7"/>
    </row>
    <row r="91" spans="2:32" x14ac:dyDescent="0.25">
      <c r="B91" s="838">
        <f>B90+1</f>
        <v>68</v>
      </c>
      <c r="C91" s="839" t="s">
        <v>2224</v>
      </c>
      <c r="D91" s="840" t="s">
        <v>2225</v>
      </c>
      <c r="E91" s="841" t="s">
        <v>41</v>
      </c>
      <c r="F91" s="842">
        <v>3</v>
      </c>
      <c r="G91" s="442">
        <v>0</v>
      </c>
      <c r="H91" s="430">
        <v>0</v>
      </c>
      <c r="I91" s="430">
        <v>0</v>
      </c>
      <c r="J91" s="430">
        <v>0</v>
      </c>
      <c r="K91" s="560">
        <v>0</v>
      </c>
      <c r="L91" s="894"/>
      <c r="M91" s="91"/>
      <c r="N91" s="37" t="s">
        <v>2065</v>
      </c>
      <c r="O91" s="837"/>
      <c r="P91" s="43">
        <f t="shared" si="24"/>
        <v>0</v>
      </c>
      <c r="Q91" s="43">
        <f t="shared" si="25"/>
        <v>0</v>
      </c>
      <c r="S91" s="7"/>
      <c r="T91" s="61">
        <v>0</v>
      </c>
      <c r="U91" s="61">
        <v>0</v>
      </c>
      <c r="V91" s="61">
        <v>0</v>
      </c>
      <c r="W91" s="61">
        <v>0</v>
      </c>
      <c r="X91" s="61">
        <v>0</v>
      </c>
      <c r="Y91" s="7"/>
      <c r="Z91" s="7"/>
      <c r="AA91" s="61">
        <f t="shared" si="27"/>
        <v>0</v>
      </c>
      <c r="AB91" s="61">
        <f t="shared" si="27"/>
        <v>0</v>
      </c>
      <c r="AC91" s="61">
        <f t="shared" si="27"/>
        <v>0</v>
      </c>
      <c r="AD91" s="61">
        <f t="shared" si="27"/>
        <v>0</v>
      </c>
      <c r="AE91" s="61">
        <f t="shared" si="27"/>
        <v>0</v>
      </c>
      <c r="AF91" s="7"/>
    </row>
    <row r="92" spans="2:32" x14ac:dyDescent="0.25">
      <c r="B92" s="838">
        <f>B91+1</f>
        <v>69</v>
      </c>
      <c r="C92" s="839" t="s">
        <v>2226</v>
      </c>
      <c r="D92" s="840" t="s">
        <v>2227</v>
      </c>
      <c r="E92" s="841" t="s">
        <v>41</v>
      </c>
      <c r="F92" s="842">
        <v>3</v>
      </c>
      <c r="G92" s="442">
        <v>0</v>
      </c>
      <c r="H92" s="430">
        <v>0</v>
      </c>
      <c r="I92" s="430">
        <v>0</v>
      </c>
      <c r="J92" s="430">
        <v>0</v>
      </c>
      <c r="K92" s="560">
        <v>0</v>
      </c>
      <c r="L92" s="35"/>
      <c r="M92" s="91"/>
      <c r="N92" s="37" t="s">
        <v>2065</v>
      </c>
      <c r="O92" s="837"/>
      <c r="P92" s="43">
        <f t="shared" si="24"/>
        <v>0</v>
      </c>
      <c r="Q92" s="43">
        <f t="shared" si="25"/>
        <v>0</v>
      </c>
      <c r="S92" s="7"/>
      <c r="T92" s="61">
        <v>0</v>
      </c>
      <c r="U92" s="61">
        <v>0</v>
      </c>
      <c r="V92" s="61">
        <v>0</v>
      </c>
      <c r="W92" s="61">
        <v>0</v>
      </c>
      <c r="X92" s="61">
        <v>0</v>
      </c>
      <c r="Y92" s="7"/>
      <c r="Z92" s="7"/>
      <c r="AA92" s="61">
        <f t="shared" si="27"/>
        <v>0</v>
      </c>
      <c r="AB92" s="61">
        <f t="shared" si="27"/>
        <v>0</v>
      </c>
      <c r="AC92" s="61">
        <f t="shared" si="27"/>
        <v>0</v>
      </c>
      <c r="AD92" s="61">
        <f t="shared" si="27"/>
        <v>0</v>
      </c>
      <c r="AE92" s="61">
        <f t="shared" si="27"/>
        <v>0</v>
      </c>
      <c r="AF92" s="7"/>
    </row>
    <row r="93" spans="2:32" ht="15.75" thickBot="1" x14ac:dyDescent="0.3">
      <c r="B93" s="873">
        <f>B92+1</f>
        <v>70</v>
      </c>
      <c r="C93" s="896" t="s">
        <v>2228</v>
      </c>
      <c r="D93" s="875" t="s">
        <v>2229</v>
      </c>
      <c r="E93" s="876" t="s">
        <v>41</v>
      </c>
      <c r="F93" s="877">
        <v>3</v>
      </c>
      <c r="G93" s="897">
        <v>9.6621175751395501E-3</v>
      </c>
      <c r="H93" s="898">
        <v>9.6621175751395501E-3</v>
      </c>
      <c r="I93" s="898">
        <v>9.6621175751395501E-3</v>
      </c>
      <c r="J93" s="898">
        <v>9.6621175751395501E-3</v>
      </c>
      <c r="K93" s="899">
        <v>9.6621175751395501E-3</v>
      </c>
      <c r="L93" s="35"/>
      <c r="M93" s="857"/>
      <c r="N93" s="881" t="s">
        <v>2065</v>
      </c>
      <c r="O93" s="837"/>
      <c r="P93" s="43">
        <f t="shared" si="24"/>
        <v>0</v>
      </c>
      <c r="Q93" s="43">
        <f t="shared" si="25"/>
        <v>0</v>
      </c>
      <c r="S93" s="7"/>
      <c r="T93" s="61">
        <f xml:space="preserve"> IF( ISNUMBER(G93), 0, 1 )</f>
        <v>0</v>
      </c>
      <c r="U93" s="61">
        <f xml:space="preserve"> IF( ISNUMBER(H93), 0, 1 )</f>
        <v>0</v>
      </c>
      <c r="V93" s="61">
        <f xml:space="preserve"> IF( ISNUMBER(I93), 0, 1 )</f>
        <v>0</v>
      </c>
      <c r="W93" s="61">
        <f xml:space="preserve"> IF( ISNUMBER(J93), 0, 1 )</f>
        <v>0</v>
      </c>
      <c r="X93" s="61">
        <f xml:space="preserve"> IF( ISNUMBER(K93), 0, 1 )</f>
        <v>0</v>
      </c>
      <c r="Y93" s="7"/>
      <c r="Z93" s="7"/>
      <c r="AA93" s="61">
        <f t="shared" si="27"/>
        <v>0</v>
      </c>
      <c r="AB93" s="61">
        <f t="shared" si="27"/>
        <v>0</v>
      </c>
      <c r="AC93" s="61">
        <f t="shared" si="27"/>
        <v>0</v>
      </c>
      <c r="AD93" s="61">
        <f t="shared" si="27"/>
        <v>0</v>
      </c>
      <c r="AE93" s="61">
        <f t="shared" si="27"/>
        <v>0</v>
      </c>
      <c r="AF93" s="7"/>
    </row>
    <row r="94" spans="2:32" ht="15.75" thickBot="1" x14ac:dyDescent="0.3">
      <c r="B94" s="35"/>
      <c r="C94" s="35"/>
      <c r="D94" s="35"/>
      <c r="E94" s="35"/>
      <c r="F94" s="35"/>
      <c r="G94" s="35"/>
      <c r="H94" s="35"/>
      <c r="I94" s="35"/>
      <c r="J94" s="35"/>
      <c r="K94" s="35"/>
      <c r="L94" s="35"/>
      <c r="M94" s="120"/>
      <c r="N94" s="120"/>
      <c r="P94" s="43"/>
      <c r="Q94" s="547"/>
      <c r="S94" s="7"/>
      <c r="T94" s="60"/>
      <c r="U94" s="60"/>
      <c r="V94" s="60"/>
      <c r="W94" s="60"/>
      <c r="X94" s="60"/>
      <c r="Y94" s="7"/>
      <c r="Z94" s="7"/>
      <c r="AA94" s="60"/>
      <c r="AB94" s="60"/>
      <c r="AC94" s="60"/>
      <c r="AD94" s="60"/>
      <c r="AE94" s="60"/>
      <c r="AF94" s="7"/>
    </row>
    <row r="95" spans="2:32" ht="15.75" thickBot="1" x14ac:dyDescent="0.3">
      <c r="B95" s="817" t="s">
        <v>2230</v>
      </c>
      <c r="C95" s="827" t="s">
        <v>2231</v>
      </c>
      <c r="D95" s="35"/>
      <c r="E95" s="35"/>
      <c r="F95" s="35"/>
      <c r="G95" s="35"/>
      <c r="H95" s="35"/>
      <c r="I95" s="35"/>
      <c r="J95" s="35"/>
      <c r="K95" s="35"/>
      <c r="L95" s="35"/>
      <c r="M95" s="120"/>
      <c r="N95" s="120"/>
      <c r="P95" s="43"/>
      <c r="Q95" s="547"/>
      <c r="S95" s="7"/>
      <c r="T95" s="60"/>
      <c r="U95" s="60"/>
      <c r="V95" s="60"/>
      <c r="W95" s="60"/>
      <c r="X95" s="60"/>
      <c r="Y95" s="7"/>
      <c r="Z95" s="7"/>
      <c r="AA95" s="60"/>
      <c r="AB95" s="60"/>
      <c r="AC95" s="60"/>
      <c r="AD95" s="60"/>
      <c r="AE95" s="60"/>
      <c r="AF95" s="7"/>
    </row>
    <row r="96" spans="2:32" x14ac:dyDescent="0.25">
      <c r="B96" s="828">
        <v>71</v>
      </c>
      <c r="C96" s="829" t="s">
        <v>2232</v>
      </c>
      <c r="D96" s="830" t="s">
        <v>2233</v>
      </c>
      <c r="E96" s="831" t="s">
        <v>41</v>
      </c>
      <c r="F96" s="832">
        <v>3</v>
      </c>
      <c r="G96" s="891">
        <v>-39.16275068402458</v>
      </c>
      <c r="H96" s="892">
        <v>-39.472693029535947</v>
      </c>
      <c r="I96" s="892">
        <v>-40.15335295964703</v>
      </c>
      <c r="J96" s="892">
        <v>-40.251064487006545</v>
      </c>
      <c r="K96" s="893">
        <v>-43.871995548337232</v>
      </c>
      <c r="L96" s="35"/>
      <c r="M96" s="836"/>
      <c r="N96" s="53" t="s">
        <v>2090</v>
      </c>
      <c r="P96" s="43">
        <f t="shared" ref="P96:P101" si="28" xml:space="preserve"> IF( SUM( T96:X96 ) = 0, 0, $T$5 )</f>
        <v>0</v>
      </c>
      <c r="Q96" s="43">
        <f t="shared" ref="Q96:Q101" si="29" xml:space="preserve"> IF( SUM( AA96:AE96 ) = 0, 0, $AA$20 )</f>
        <v>0</v>
      </c>
      <c r="S96" s="7"/>
      <c r="T96" s="61">
        <f t="shared" ref="T96:X97" si="30" xml:space="preserve"> IF( ISNUMBER(G96), 0, 1 )</f>
        <v>0</v>
      </c>
      <c r="U96" s="61">
        <f t="shared" si="30"/>
        <v>0</v>
      </c>
      <c r="V96" s="61">
        <f t="shared" si="30"/>
        <v>0</v>
      </c>
      <c r="W96" s="61">
        <f t="shared" si="30"/>
        <v>0</v>
      </c>
      <c r="X96" s="61">
        <f t="shared" si="30"/>
        <v>0</v>
      </c>
      <c r="Y96" s="7"/>
      <c r="Z96" s="7"/>
      <c r="AA96" s="61">
        <f t="shared" ref="AA96:AE101" si="31">IF( AND( ISNUMBER( G96), G96&lt;=0), 0, 1)</f>
        <v>0</v>
      </c>
      <c r="AB96" s="61">
        <f t="shared" si="31"/>
        <v>0</v>
      </c>
      <c r="AC96" s="61">
        <f t="shared" si="31"/>
        <v>0</v>
      </c>
      <c r="AD96" s="61">
        <f t="shared" si="31"/>
        <v>0</v>
      </c>
      <c r="AE96" s="61">
        <f t="shared" si="31"/>
        <v>0</v>
      </c>
      <c r="AF96" s="7"/>
    </row>
    <row r="97" spans="2:32" x14ac:dyDescent="0.25">
      <c r="B97" s="838">
        <f>B96+1</f>
        <v>72</v>
      </c>
      <c r="C97" s="839" t="s">
        <v>2234</v>
      </c>
      <c r="D97" s="840" t="s">
        <v>2235</v>
      </c>
      <c r="E97" s="841" t="s">
        <v>41</v>
      </c>
      <c r="F97" s="842">
        <v>3</v>
      </c>
      <c r="G97" s="804">
        <v>-7.5476234338386599</v>
      </c>
      <c r="H97" s="802">
        <v>-8.0323302910389529</v>
      </c>
      <c r="I97" s="802">
        <v>-8.9849136841232617</v>
      </c>
      <c r="J97" s="802">
        <v>-9.4940063478920962</v>
      </c>
      <c r="K97" s="895">
        <v>-13.176711936126049</v>
      </c>
      <c r="L97" s="35"/>
      <c r="M97" s="91"/>
      <c r="N97" s="845" t="s">
        <v>2090</v>
      </c>
      <c r="P97" s="43">
        <f t="shared" si="28"/>
        <v>0</v>
      </c>
      <c r="Q97" s="43">
        <f t="shared" si="29"/>
        <v>0</v>
      </c>
      <c r="S97" s="7"/>
      <c r="T97" s="61">
        <f t="shared" si="30"/>
        <v>0</v>
      </c>
      <c r="U97" s="61">
        <f t="shared" si="30"/>
        <v>0</v>
      </c>
      <c r="V97" s="61">
        <f t="shared" si="30"/>
        <v>0</v>
      </c>
      <c r="W97" s="61">
        <f t="shared" si="30"/>
        <v>0</v>
      </c>
      <c r="X97" s="61">
        <f t="shared" si="30"/>
        <v>0</v>
      </c>
      <c r="Y97" s="7"/>
      <c r="Z97" s="7"/>
      <c r="AA97" s="61">
        <f t="shared" si="31"/>
        <v>0</v>
      </c>
      <c r="AB97" s="61">
        <f t="shared" si="31"/>
        <v>0</v>
      </c>
      <c r="AC97" s="61">
        <f t="shared" si="31"/>
        <v>0</v>
      </c>
      <c r="AD97" s="61">
        <f t="shared" si="31"/>
        <v>0</v>
      </c>
      <c r="AE97" s="61">
        <f t="shared" si="31"/>
        <v>0</v>
      </c>
      <c r="AF97" s="7"/>
    </row>
    <row r="98" spans="2:32" x14ac:dyDescent="0.25">
      <c r="B98" s="838">
        <f>B97+1</f>
        <v>73</v>
      </c>
      <c r="C98" s="839" t="s">
        <v>2236</v>
      </c>
      <c r="D98" s="840" t="s">
        <v>2237</v>
      </c>
      <c r="E98" s="841" t="s">
        <v>41</v>
      </c>
      <c r="F98" s="842">
        <v>3</v>
      </c>
      <c r="G98" s="804">
        <v>-43.62990421088319</v>
      </c>
      <c r="H98" s="802">
        <v>-42.318224231479761</v>
      </c>
      <c r="I98" s="802">
        <v>-41.397906513482539</v>
      </c>
      <c r="J98" s="802">
        <v>-40.524046538117759</v>
      </c>
      <c r="K98" s="895">
        <v>-45.528272788658313</v>
      </c>
      <c r="L98" s="35"/>
      <c r="M98" s="91"/>
      <c r="N98" s="845" t="s">
        <v>2090</v>
      </c>
      <c r="P98" s="43">
        <f t="shared" si="28"/>
        <v>0</v>
      </c>
      <c r="Q98" s="43">
        <f t="shared" si="29"/>
        <v>0</v>
      </c>
      <c r="S98" s="7"/>
      <c r="T98" s="61">
        <v>0</v>
      </c>
      <c r="U98" s="61">
        <v>0</v>
      </c>
      <c r="V98" s="61">
        <v>0</v>
      </c>
      <c r="W98" s="61">
        <v>0</v>
      </c>
      <c r="X98" s="61">
        <v>0</v>
      </c>
      <c r="Y98" s="7"/>
      <c r="Z98" s="7"/>
      <c r="AA98" s="61">
        <f t="shared" si="31"/>
        <v>0</v>
      </c>
      <c r="AB98" s="61">
        <f t="shared" si="31"/>
        <v>0</v>
      </c>
      <c r="AC98" s="61">
        <f t="shared" si="31"/>
        <v>0</v>
      </c>
      <c r="AD98" s="61">
        <f t="shared" si="31"/>
        <v>0</v>
      </c>
      <c r="AE98" s="61">
        <f t="shared" si="31"/>
        <v>0</v>
      </c>
      <c r="AF98" s="7"/>
    </row>
    <row r="99" spans="2:32" x14ac:dyDescent="0.25">
      <c r="B99" s="838">
        <f>B98+1</f>
        <v>74</v>
      </c>
      <c r="C99" s="839" t="s">
        <v>2238</v>
      </c>
      <c r="D99" s="840" t="s">
        <v>2239</v>
      </c>
      <c r="E99" s="841" t="s">
        <v>41</v>
      </c>
      <c r="F99" s="842">
        <v>3</v>
      </c>
      <c r="G99" s="442">
        <v>0</v>
      </c>
      <c r="H99" s="430">
        <v>0</v>
      </c>
      <c r="I99" s="430">
        <v>0</v>
      </c>
      <c r="J99" s="430">
        <v>0</v>
      </c>
      <c r="K99" s="560">
        <v>0</v>
      </c>
      <c r="L99" s="35"/>
      <c r="M99" s="91"/>
      <c r="N99" s="845" t="s">
        <v>2090</v>
      </c>
      <c r="P99" s="43">
        <f t="shared" si="28"/>
        <v>0</v>
      </c>
      <c r="Q99" s="43">
        <f t="shared" si="29"/>
        <v>0</v>
      </c>
      <c r="S99" s="7"/>
      <c r="T99" s="61">
        <v>0</v>
      </c>
      <c r="U99" s="61">
        <v>0</v>
      </c>
      <c r="V99" s="61">
        <v>0</v>
      </c>
      <c r="W99" s="61">
        <v>0</v>
      </c>
      <c r="X99" s="61">
        <v>0</v>
      </c>
      <c r="Y99" s="7"/>
      <c r="Z99" s="7"/>
      <c r="AA99" s="61">
        <f t="shared" si="31"/>
        <v>0</v>
      </c>
      <c r="AB99" s="61">
        <f t="shared" si="31"/>
        <v>0</v>
      </c>
      <c r="AC99" s="61">
        <f t="shared" si="31"/>
        <v>0</v>
      </c>
      <c r="AD99" s="61">
        <f t="shared" si="31"/>
        <v>0</v>
      </c>
      <c r="AE99" s="61">
        <f t="shared" si="31"/>
        <v>0</v>
      </c>
      <c r="AF99" s="7"/>
    </row>
    <row r="100" spans="2:32" x14ac:dyDescent="0.25">
      <c r="B100" s="838">
        <f>B99+1</f>
        <v>75</v>
      </c>
      <c r="C100" s="839" t="s">
        <v>2240</v>
      </c>
      <c r="D100" s="840" t="s">
        <v>2241</v>
      </c>
      <c r="E100" s="841" t="s">
        <v>41</v>
      </c>
      <c r="F100" s="842">
        <v>3</v>
      </c>
      <c r="G100" s="442">
        <v>0</v>
      </c>
      <c r="H100" s="430">
        <v>0</v>
      </c>
      <c r="I100" s="430">
        <v>0</v>
      </c>
      <c r="J100" s="430">
        <v>0</v>
      </c>
      <c r="K100" s="560">
        <v>0</v>
      </c>
      <c r="L100" s="35"/>
      <c r="M100" s="91"/>
      <c r="N100" s="845" t="s">
        <v>2090</v>
      </c>
      <c r="P100" s="43">
        <f t="shared" si="28"/>
        <v>0</v>
      </c>
      <c r="Q100" s="43">
        <f t="shared" si="29"/>
        <v>0</v>
      </c>
      <c r="S100" s="7"/>
      <c r="T100" s="61">
        <v>0</v>
      </c>
      <c r="U100" s="61">
        <v>0</v>
      </c>
      <c r="V100" s="61">
        <v>0</v>
      </c>
      <c r="W100" s="61">
        <v>0</v>
      </c>
      <c r="X100" s="61">
        <v>0</v>
      </c>
      <c r="Y100" s="7"/>
      <c r="Z100" s="7"/>
      <c r="AA100" s="61">
        <f t="shared" si="31"/>
        <v>0</v>
      </c>
      <c r="AB100" s="61">
        <f t="shared" si="31"/>
        <v>0</v>
      </c>
      <c r="AC100" s="61">
        <f t="shared" si="31"/>
        <v>0</v>
      </c>
      <c r="AD100" s="61">
        <f t="shared" si="31"/>
        <v>0</v>
      </c>
      <c r="AE100" s="61">
        <f t="shared" si="31"/>
        <v>0</v>
      </c>
      <c r="AF100" s="7"/>
    </row>
    <row r="101" spans="2:32" ht="15.75" thickBot="1" x14ac:dyDescent="0.3">
      <c r="B101" s="873">
        <f>B100+1</f>
        <v>76</v>
      </c>
      <c r="C101" s="896" t="s">
        <v>2242</v>
      </c>
      <c r="D101" s="875" t="s">
        <v>2243</v>
      </c>
      <c r="E101" s="876" t="s">
        <v>41</v>
      </c>
      <c r="F101" s="877">
        <v>3</v>
      </c>
      <c r="G101" s="897">
        <v>-3.925522630804338E-2</v>
      </c>
      <c r="H101" s="898">
        <v>-3.925522630804338E-2</v>
      </c>
      <c r="I101" s="898">
        <v>-3.925522630804338E-2</v>
      </c>
      <c r="J101" s="898">
        <v>-3.925522630804338E-2</v>
      </c>
      <c r="K101" s="899">
        <v>-3.925522630804338E-2</v>
      </c>
      <c r="L101" s="35"/>
      <c r="M101" s="857"/>
      <c r="N101" s="858" t="s">
        <v>2090</v>
      </c>
      <c r="P101" s="43">
        <f t="shared" si="28"/>
        <v>0</v>
      </c>
      <c r="Q101" s="43">
        <f t="shared" si="29"/>
        <v>0</v>
      </c>
      <c r="S101" s="7"/>
      <c r="T101" s="61">
        <f xml:space="preserve"> IF( ISNUMBER(G101), 0, 1 )</f>
        <v>0</v>
      </c>
      <c r="U101" s="61">
        <f xml:space="preserve"> IF( ISNUMBER(H101), 0, 1 )</f>
        <v>0</v>
      </c>
      <c r="V101" s="61">
        <f xml:space="preserve"> IF( ISNUMBER(I101), 0, 1 )</f>
        <v>0</v>
      </c>
      <c r="W101" s="61">
        <f xml:space="preserve"> IF( ISNUMBER(J101), 0, 1 )</f>
        <v>0</v>
      </c>
      <c r="X101" s="61">
        <f xml:space="preserve"> IF( ISNUMBER(K101), 0, 1 )</f>
        <v>0</v>
      </c>
      <c r="Y101" s="7"/>
      <c r="Z101" s="7"/>
      <c r="AA101" s="61">
        <f t="shared" si="31"/>
        <v>0</v>
      </c>
      <c r="AB101" s="61">
        <f t="shared" si="31"/>
        <v>0</v>
      </c>
      <c r="AC101" s="61">
        <f t="shared" si="31"/>
        <v>0</v>
      </c>
      <c r="AD101" s="61">
        <f t="shared" si="31"/>
        <v>0</v>
      </c>
      <c r="AE101" s="61">
        <f t="shared" si="31"/>
        <v>0</v>
      </c>
      <c r="AF101" s="7"/>
    </row>
    <row r="102" spans="2:32" ht="15.75" thickBot="1" x14ac:dyDescent="0.3">
      <c r="B102" s="35"/>
      <c r="C102" s="35"/>
      <c r="D102" s="35"/>
      <c r="E102" s="35"/>
      <c r="F102" s="35"/>
      <c r="G102" s="35"/>
      <c r="H102" s="35"/>
      <c r="I102" s="35"/>
      <c r="J102" s="35"/>
      <c r="K102" s="35"/>
      <c r="L102" s="35"/>
      <c r="M102" s="120"/>
      <c r="N102" s="120"/>
      <c r="P102" s="43"/>
      <c r="Q102" s="547"/>
      <c r="S102" s="7"/>
      <c r="Y102" s="7"/>
      <c r="Z102" s="7"/>
      <c r="AF102" s="7"/>
    </row>
    <row r="103" spans="2:32" ht="15.75" thickBot="1" x14ac:dyDescent="0.3">
      <c r="B103" s="817" t="s">
        <v>2244</v>
      </c>
      <c r="C103" s="827" t="s">
        <v>2245</v>
      </c>
      <c r="D103" s="35"/>
      <c r="E103" s="35"/>
      <c r="F103" s="35"/>
      <c r="G103" s="35"/>
      <c r="H103" s="35"/>
      <c r="I103" s="35"/>
      <c r="J103" s="35"/>
      <c r="K103" s="35"/>
      <c r="L103" s="35"/>
      <c r="M103" s="120"/>
      <c r="N103" s="120"/>
      <c r="O103" s="837"/>
      <c r="P103" s="43"/>
      <c r="Q103" s="547"/>
      <c r="S103" s="7"/>
      <c r="Y103" s="7"/>
      <c r="Z103" s="7"/>
      <c r="AF103" s="7"/>
    </row>
    <row r="104" spans="2:32" x14ac:dyDescent="0.25">
      <c r="B104" s="828">
        <v>77</v>
      </c>
      <c r="C104" s="829" t="s">
        <v>2246</v>
      </c>
      <c r="D104" s="830" t="s">
        <v>2247</v>
      </c>
      <c r="E104" s="831" t="s">
        <v>41</v>
      </c>
      <c r="F104" s="832">
        <v>3</v>
      </c>
      <c r="G104" s="833">
        <v>2.6012172767936357</v>
      </c>
      <c r="H104" s="834">
        <v>2.5964103889127079</v>
      </c>
      <c r="I104" s="834">
        <v>2.5897350745303696</v>
      </c>
      <c r="J104" s="834">
        <v>2.5807043221284531</v>
      </c>
      <c r="K104" s="835">
        <v>2.566367863896363</v>
      </c>
      <c r="L104" s="35"/>
      <c r="M104" s="836"/>
      <c r="N104" s="53" t="s">
        <v>2065</v>
      </c>
      <c r="O104" s="837"/>
      <c r="P104" s="43">
        <f xml:space="preserve"> IF( SUM( T104:X104 ) = 0, 0, $T$5 )</f>
        <v>0</v>
      </c>
      <c r="Q104" s="43">
        <f xml:space="preserve"> IF( SUM( AA104:AE104 ) = 0, 0, $AA$7 )</f>
        <v>0</v>
      </c>
      <c r="S104" s="7"/>
      <c r="T104" s="61">
        <f t="shared" ref="T104:X106" si="32" xml:space="preserve"> IF( ISNUMBER(G104), 0, 1 )</f>
        <v>0</v>
      </c>
      <c r="U104" s="61">
        <f t="shared" si="32"/>
        <v>0</v>
      </c>
      <c r="V104" s="61">
        <f t="shared" si="32"/>
        <v>0</v>
      </c>
      <c r="W104" s="61">
        <f t="shared" si="32"/>
        <v>0</v>
      </c>
      <c r="X104" s="61">
        <f t="shared" si="32"/>
        <v>0</v>
      </c>
      <c r="Y104" s="7"/>
      <c r="Z104" s="7"/>
      <c r="AA104" s="61">
        <f t="shared" ref="AA104:AE106" si="33">IF( AND( ISNUMBER( G104), G104&gt;=0), 0, 1)</f>
        <v>0</v>
      </c>
      <c r="AB104" s="61">
        <f t="shared" si="33"/>
        <v>0</v>
      </c>
      <c r="AC104" s="61">
        <f t="shared" si="33"/>
        <v>0</v>
      </c>
      <c r="AD104" s="61">
        <f t="shared" si="33"/>
        <v>0</v>
      </c>
      <c r="AE104" s="61">
        <f t="shared" si="33"/>
        <v>0</v>
      </c>
      <c r="AF104" s="7"/>
    </row>
    <row r="105" spans="2:32" x14ac:dyDescent="0.25">
      <c r="B105" s="838">
        <f>B104+1</f>
        <v>78</v>
      </c>
      <c r="C105" s="839" t="s">
        <v>2248</v>
      </c>
      <c r="D105" s="840" t="s">
        <v>2249</v>
      </c>
      <c r="E105" s="841" t="s">
        <v>41</v>
      </c>
      <c r="F105" s="842">
        <v>3</v>
      </c>
      <c r="G105" s="843">
        <v>0.38359134934374461</v>
      </c>
      <c r="H105" s="156">
        <v>0.47935244891817713</v>
      </c>
      <c r="I105" s="156">
        <v>0.61712392443194342</v>
      </c>
      <c r="J105" s="156">
        <v>0.65138519160801001</v>
      </c>
      <c r="K105" s="844">
        <v>0.67358976043427521</v>
      </c>
      <c r="L105" s="35"/>
      <c r="M105" s="91"/>
      <c r="N105" s="845" t="s">
        <v>2065</v>
      </c>
      <c r="O105" s="837"/>
      <c r="P105" s="43">
        <f xml:space="preserve"> IF( SUM( T105:X105 ) = 0, 0, $T$5 )</f>
        <v>0</v>
      </c>
      <c r="Q105" s="43">
        <f xml:space="preserve"> IF( SUM( AA105:AE105 ) = 0, 0, $AA$7 )</f>
        <v>0</v>
      </c>
      <c r="S105" s="7"/>
      <c r="T105" s="61">
        <f t="shared" si="32"/>
        <v>0</v>
      </c>
      <c r="U105" s="61">
        <f t="shared" si="32"/>
        <v>0</v>
      </c>
      <c r="V105" s="61">
        <f t="shared" si="32"/>
        <v>0</v>
      </c>
      <c r="W105" s="61">
        <f t="shared" si="32"/>
        <v>0</v>
      </c>
      <c r="X105" s="61">
        <f t="shared" si="32"/>
        <v>0</v>
      </c>
      <c r="Y105" s="7"/>
      <c r="Z105" s="7"/>
      <c r="AA105" s="61">
        <f t="shared" si="33"/>
        <v>0</v>
      </c>
      <c r="AB105" s="61">
        <f t="shared" si="33"/>
        <v>0</v>
      </c>
      <c r="AC105" s="61">
        <f t="shared" si="33"/>
        <v>0</v>
      </c>
      <c r="AD105" s="61">
        <f t="shared" si="33"/>
        <v>0</v>
      </c>
      <c r="AE105" s="61">
        <f t="shared" si="33"/>
        <v>0</v>
      </c>
      <c r="AF105" s="7"/>
    </row>
    <row r="106" spans="2:32" ht="15.75" thickBot="1" x14ac:dyDescent="0.3">
      <c r="B106" s="873">
        <f>B105+1</f>
        <v>79</v>
      </c>
      <c r="C106" s="874" t="s">
        <v>2250</v>
      </c>
      <c r="D106" s="875" t="s">
        <v>2251</v>
      </c>
      <c r="E106" s="876" t="s">
        <v>41</v>
      </c>
      <c r="F106" s="877">
        <v>3</v>
      </c>
      <c r="G106" s="586">
        <v>0.25847407714862641</v>
      </c>
      <c r="H106" s="587">
        <v>0.24640668108339497</v>
      </c>
      <c r="I106" s="587">
        <v>0.28247671842636529</v>
      </c>
      <c r="J106" s="587">
        <v>0.27796325012357187</v>
      </c>
      <c r="K106" s="588">
        <v>0.310052178456798</v>
      </c>
      <c r="L106" s="35"/>
      <c r="M106" s="857"/>
      <c r="N106" s="858" t="s">
        <v>2065</v>
      </c>
      <c r="O106" s="837"/>
      <c r="P106" s="43">
        <f xml:space="preserve"> IF( SUM( T106:X106 ) = 0, 0, $T$5 )</f>
        <v>0</v>
      </c>
      <c r="Q106" s="43">
        <f xml:space="preserve"> IF( SUM( AA106:AE106 ) = 0, 0, $AA$7 )</f>
        <v>0</v>
      </c>
      <c r="S106" s="7"/>
      <c r="T106" s="61">
        <f t="shared" si="32"/>
        <v>0</v>
      </c>
      <c r="U106" s="61">
        <f t="shared" si="32"/>
        <v>0</v>
      </c>
      <c r="V106" s="61">
        <f t="shared" si="32"/>
        <v>0</v>
      </c>
      <c r="W106" s="61">
        <f t="shared" si="32"/>
        <v>0</v>
      </c>
      <c r="X106" s="61">
        <f t="shared" si="32"/>
        <v>0</v>
      </c>
      <c r="Y106" s="7"/>
      <c r="Z106" s="7"/>
      <c r="AA106" s="61">
        <f t="shared" si="33"/>
        <v>0</v>
      </c>
      <c r="AB106" s="61">
        <f t="shared" si="33"/>
        <v>0</v>
      </c>
      <c r="AC106" s="61">
        <f t="shared" si="33"/>
        <v>0</v>
      </c>
      <c r="AD106" s="61">
        <f t="shared" si="33"/>
        <v>0</v>
      </c>
      <c r="AE106" s="61">
        <f t="shared" si="33"/>
        <v>0</v>
      </c>
      <c r="AF106" s="7"/>
    </row>
    <row r="107" spans="2:32" ht="15.75" thickBot="1" x14ac:dyDescent="0.3">
      <c r="B107" s="35"/>
      <c r="C107" s="35"/>
      <c r="D107" s="35"/>
      <c r="E107" s="35"/>
      <c r="F107" s="35"/>
      <c r="G107" s="35"/>
      <c r="H107" s="35"/>
      <c r="I107" s="35"/>
      <c r="J107" s="35"/>
      <c r="K107" s="35"/>
      <c r="L107" s="35"/>
      <c r="M107" s="120"/>
      <c r="N107" s="120"/>
      <c r="O107" s="837"/>
      <c r="P107" s="43"/>
      <c r="Q107" s="547"/>
      <c r="S107" s="7"/>
      <c r="Y107" s="7"/>
      <c r="Z107" s="7"/>
      <c r="AF107" s="7"/>
    </row>
    <row r="108" spans="2:32" ht="15.75" thickBot="1" x14ac:dyDescent="0.3">
      <c r="B108" s="817" t="s">
        <v>2252</v>
      </c>
      <c r="C108" s="827" t="s">
        <v>2253</v>
      </c>
      <c r="D108" s="35"/>
      <c r="E108" s="35"/>
      <c r="F108" s="35"/>
      <c r="G108" s="35"/>
      <c r="H108" s="35"/>
      <c r="I108" s="35"/>
      <c r="J108" s="35"/>
      <c r="K108" s="35"/>
      <c r="L108" s="35"/>
      <c r="M108" s="120"/>
      <c r="N108" s="120"/>
      <c r="O108" s="837"/>
      <c r="P108" s="43"/>
      <c r="Q108" s="547"/>
      <c r="S108" s="7"/>
      <c r="Y108" s="7"/>
      <c r="Z108" s="7"/>
      <c r="AF108" s="7"/>
    </row>
    <row r="109" spans="2:32" x14ac:dyDescent="0.25">
      <c r="B109" s="828">
        <v>80</v>
      </c>
      <c r="C109" s="829" t="s">
        <v>2254</v>
      </c>
      <c r="D109" s="830" t="s">
        <v>2255</v>
      </c>
      <c r="E109" s="831" t="s">
        <v>41</v>
      </c>
      <c r="F109" s="832">
        <v>3</v>
      </c>
      <c r="G109" s="833">
        <v>-4.2277688149039854</v>
      </c>
      <c r="H109" s="834">
        <v>-4.2199570502411872</v>
      </c>
      <c r="I109" s="834">
        <v>-4.209108870234342</v>
      </c>
      <c r="J109" s="834">
        <v>-4.1944328232286106</v>
      </c>
      <c r="K109" s="835">
        <v>-4.1711343730501724</v>
      </c>
      <c r="L109" s="35"/>
      <c r="M109" s="836"/>
      <c r="N109" s="53" t="s">
        <v>2090</v>
      </c>
      <c r="O109" s="837"/>
      <c r="P109" s="43">
        <f xml:space="preserve"> IF( SUM( T109:X109 ) = 0, 0, $T$5 )</f>
        <v>0</v>
      </c>
      <c r="Q109" s="43">
        <f xml:space="preserve"> IF( SUM( AA109:AE109 ) = 0, 0, $AA$20 )</f>
        <v>0</v>
      </c>
      <c r="S109" s="7"/>
      <c r="T109" s="61">
        <f t="shared" ref="T109:X111" si="34" xml:space="preserve"> IF( ISNUMBER(G109), 0, 1 )</f>
        <v>0</v>
      </c>
      <c r="U109" s="61">
        <f t="shared" si="34"/>
        <v>0</v>
      </c>
      <c r="V109" s="61">
        <f t="shared" si="34"/>
        <v>0</v>
      </c>
      <c r="W109" s="61">
        <f t="shared" si="34"/>
        <v>0</v>
      </c>
      <c r="X109" s="61">
        <f t="shared" si="34"/>
        <v>0</v>
      </c>
      <c r="Y109" s="7"/>
      <c r="Z109" s="7"/>
      <c r="AA109" s="61">
        <f t="shared" ref="AA109:AE111" si="35">IF( AND( ISNUMBER( G109), G109&lt;=0), 0, 1)</f>
        <v>0</v>
      </c>
      <c r="AB109" s="61">
        <f t="shared" si="35"/>
        <v>0</v>
      </c>
      <c r="AC109" s="61">
        <f t="shared" si="35"/>
        <v>0</v>
      </c>
      <c r="AD109" s="61">
        <f t="shared" si="35"/>
        <v>0</v>
      </c>
      <c r="AE109" s="61">
        <f t="shared" si="35"/>
        <v>0</v>
      </c>
      <c r="AF109" s="7"/>
    </row>
    <row r="110" spans="2:32" x14ac:dyDescent="0.25">
      <c r="B110" s="838">
        <f>B109+1</f>
        <v>81</v>
      </c>
      <c r="C110" s="839" t="s">
        <v>2256</v>
      </c>
      <c r="D110" s="840" t="s">
        <v>2257</v>
      </c>
      <c r="E110" s="841" t="s">
        <v>41</v>
      </c>
      <c r="F110" s="842">
        <v>3</v>
      </c>
      <c r="G110" s="843">
        <v>-0.76718269868748923</v>
      </c>
      <c r="H110" s="156">
        <v>-0.95870489783635426</v>
      </c>
      <c r="I110" s="156">
        <v>-1.2342478488638868</v>
      </c>
      <c r="J110" s="156">
        <v>-1.30277038321602</v>
      </c>
      <c r="K110" s="844">
        <v>-1.3471795208685504</v>
      </c>
      <c r="L110" s="35"/>
      <c r="M110" s="91"/>
      <c r="N110" s="37" t="s">
        <v>2090</v>
      </c>
      <c r="O110" s="837"/>
      <c r="P110" s="43">
        <f xml:space="preserve"> IF( SUM( T110:X110 ) = 0, 0, $T$5 )</f>
        <v>0</v>
      </c>
      <c r="Q110" s="43">
        <f xml:space="preserve"> IF( SUM( AA110:AE110 ) = 0, 0, $AA$20 )</f>
        <v>0</v>
      </c>
      <c r="S110" s="7"/>
      <c r="T110" s="61">
        <f t="shared" si="34"/>
        <v>0</v>
      </c>
      <c r="U110" s="61">
        <f t="shared" si="34"/>
        <v>0</v>
      </c>
      <c r="V110" s="61">
        <f t="shared" si="34"/>
        <v>0</v>
      </c>
      <c r="W110" s="61">
        <f t="shared" si="34"/>
        <v>0</v>
      </c>
      <c r="X110" s="61">
        <f t="shared" si="34"/>
        <v>0</v>
      </c>
      <c r="Y110" s="7"/>
      <c r="Z110" s="7"/>
      <c r="AA110" s="61">
        <f t="shared" si="35"/>
        <v>0</v>
      </c>
      <c r="AB110" s="61">
        <f t="shared" si="35"/>
        <v>0</v>
      </c>
      <c r="AC110" s="61">
        <f t="shared" si="35"/>
        <v>0</v>
      </c>
      <c r="AD110" s="61">
        <f t="shared" si="35"/>
        <v>0</v>
      </c>
      <c r="AE110" s="61">
        <f t="shared" si="35"/>
        <v>0</v>
      </c>
      <c r="AF110" s="7"/>
    </row>
    <row r="111" spans="2:32" ht="15.75" thickBot="1" x14ac:dyDescent="0.3">
      <c r="B111" s="873">
        <f>B110+1</f>
        <v>82</v>
      </c>
      <c r="C111" s="874" t="s">
        <v>2258</v>
      </c>
      <c r="D111" s="875" t="s">
        <v>2259</v>
      </c>
      <c r="E111" s="876" t="s">
        <v>41</v>
      </c>
      <c r="F111" s="877">
        <v>3</v>
      </c>
      <c r="G111" s="586">
        <v>-0.51694815429725283</v>
      </c>
      <c r="H111" s="587">
        <v>-0.49281336216678995</v>
      </c>
      <c r="I111" s="587">
        <v>-0.56495343685273058</v>
      </c>
      <c r="J111" s="587">
        <v>-0.55592650024714374</v>
      </c>
      <c r="K111" s="588">
        <v>-0.620104356913596</v>
      </c>
      <c r="L111" s="35"/>
      <c r="M111" s="857"/>
      <c r="N111" s="881" t="s">
        <v>2090</v>
      </c>
      <c r="O111" s="837"/>
      <c r="P111" s="43">
        <f xml:space="preserve"> IF( SUM( T111:X111 ) = 0, 0, $T$5 )</f>
        <v>0</v>
      </c>
      <c r="Q111" s="43">
        <f xml:space="preserve"> IF( SUM( AA111:AE111 ) = 0, 0, $AA$20 )</f>
        <v>0</v>
      </c>
      <c r="S111" s="7"/>
      <c r="T111" s="61">
        <f t="shared" si="34"/>
        <v>0</v>
      </c>
      <c r="U111" s="61">
        <f t="shared" si="34"/>
        <v>0</v>
      </c>
      <c r="V111" s="61">
        <f t="shared" si="34"/>
        <v>0</v>
      </c>
      <c r="W111" s="61">
        <f t="shared" si="34"/>
        <v>0</v>
      </c>
      <c r="X111" s="61">
        <f t="shared" si="34"/>
        <v>0</v>
      </c>
      <c r="Y111" s="7"/>
      <c r="Z111" s="7"/>
      <c r="AA111" s="61">
        <f t="shared" si="35"/>
        <v>0</v>
      </c>
      <c r="AB111" s="61">
        <f t="shared" si="35"/>
        <v>0</v>
      </c>
      <c r="AC111" s="61">
        <f t="shared" si="35"/>
        <v>0</v>
      </c>
      <c r="AD111" s="61">
        <f t="shared" si="35"/>
        <v>0</v>
      </c>
      <c r="AE111" s="61">
        <f t="shared" si="35"/>
        <v>0</v>
      </c>
      <c r="AF111" s="7"/>
    </row>
    <row r="112" spans="2:32" ht="15.75" thickBot="1" x14ac:dyDescent="0.3">
      <c r="B112" s="35"/>
      <c r="C112" s="35"/>
      <c r="D112" s="35"/>
      <c r="E112" s="35"/>
      <c r="F112" s="35"/>
      <c r="G112" s="35"/>
      <c r="H112" s="35"/>
      <c r="I112" s="35"/>
      <c r="J112" s="35"/>
      <c r="K112" s="35"/>
      <c r="L112" s="35"/>
      <c r="M112" s="120"/>
      <c r="N112" s="120"/>
      <c r="O112" s="837"/>
      <c r="P112" s="43"/>
      <c r="Q112" s="547"/>
      <c r="S112" s="7"/>
      <c r="Y112" s="7"/>
      <c r="Z112" s="7"/>
      <c r="AF112" s="7"/>
    </row>
    <row r="113" spans="2:32" ht="15.75" thickBot="1" x14ac:dyDescent="0.3">
      <c r="B113" s="817" t="s">
        <v>2260</v>
      </c>
      <c r="C113" s="827" t="s">
        <v>2261</v>
      </c>
      <c r="D113" s="35"/>
      <c r="E113" s="35"/>
      <c r="F113" s="35"/>
      <c r="G113" s="35"/>
      <c r="H113" s="35"/>
      <c r="I113" s="35"/>
      <c r="J113" s="35"/>
      <c r="K113" s="35"/>
      <c r="L113" s="35"/>
      <c r="M113" s="120"/>
      <c r="N113" s="120"/>
      <c r="O113" s="837"/>
      <c r="P113" s="43"/>
      <c r="Q113" s="547"/>
      <c r="S113" s="7"/>
      <c r="Y113" s="7"/>
      <c r="Z113" s="7"/>
      <c r="AF113" s="7"/>
    </row>
    <row r="114" spans="2:32" x14ac:dyDescent="0.25">
      <c r="B114" s="828">
        <v>83</v>
      </c>
      <c r="C114" s="829" t="s">
        <v>2262</v>
      </c>
      <c r="D114" s="830" t="s">
        <v>2263</v>
      </c>
      <c r="E114" s="831" t="s">
        <v>41</v>
      </c>
      <c r="F114" s="832">
        <v>3</v>
      </c>
      <c r="G114" s="891">
        <v>0.54877611299662021</v>
      </c>
      <c r="H114" s="892">
        <v>1.6418339977667387</v>
      </c>
      <c r="I114" s="892">
        <v>2.7394753179950442</v>
      </c>
      <c r="J114" s="892">
        <v>3.8307328587608964</v>
      </c>
      <c r="K114" s="893">
        <v>4.9009212089843501</v>
      </c>
      <c r="L114" s="35"/>
      <c r="M114" s="836"/>
      <c r="N114" s="53" t="s">
        <v>2065</v>
      </c>
      <c r="O114" s="837"/>
      <c r="P114" s="43">
        <f xml:space="preserve"> IF( SUM( T114:X114 ) = 0, 0, $T$5 )</f>
        <v>0</v>
      </c>
      <c r="Q114" s="43">
        <f xml:space="preserve"> IF( SUM( AA114:AE114 ) = 0, 0, $AA$7 )</f>
        <v>0</v>
      </c>
      <c r="S114" s="7"/>
      <c r="T114" s="61">
        <f t="shared" ref="T114:X115" si="36" xml:space="preserve"> IF( ISNUMBER(G114), 0, 1 )</f>
        <v>0</v>
      </c>
      <c r="U114" s="61">
        <f t="shared" si="36"/>
        <v>0</v>
      </c>
      <c r="V114" s="61">
        <f t="shared" si="36"/>
        <v>0</v>
      </c>
      <c r="W114" s="61">
        <f t="shared" si="36"/>
        <v>0</v>
      </c>
      <c r="X114" s="61">
        <f t="shared" si="36"/>
        <v>0</v>
      </c>
      <c r="Y114" s="7"/>
      <c r="Z114" s="7"/>
      <c r="AA114" s="61">
        <f t="shared" ref="AA114:AE118" si="37">IF( AND( ISNUMBER( G114), G114&gt;=0), 0, 1)</f>
        <v>0</v>
      </c>
      <c r="AB114" s="61">
        <f t="shared" si="37"/>
        <v>0</v>
      </c>
      <c r="AC114" s="61">
        <f t="shared" si="37"/>
        <v>0</v>
      </c>
      <c r="AD114" s="61">
        <f t="shared" si="37"/>
        <v>0</v>
      </c>
      <c r="AE114" s="61">
        <f t="shared" si="37"/>
        <v>0</v>
      </c>
      <c r="AF114" s="7"/>
    </row>
    <row r="115" spans="2:32" x14ac:dyDescent="0.25">
      <c r="B115" s="838">
        <f>B114+1</f>
        <v>84</v>
      </c>
      <c r="C115" s="839" t="s">
        <v>2264</v>
      </c>
      <c r="D115" s="840" t="s">
        <v>2265</v>
      </c>
      <c r="E115" s="841" t="s">
        <v>41</v>
      </c>
      <c r="F115" s="842">
        <v>3</v>
      </c>
      <c r="G115" s="900">
        <v>3.5761861609707069E-2</v>
      </c>
      <c r="H115" s="901">
        <v>0.10769441131531288</v>
      </c>
      <c r="I115" s="901">
        <v>0.18283305941092287</v>
      </c>
      <c r="J115" s="901">
        <v>0.26413255762525578</v>
      </c>
      <c r="K115" s="902">
        <v>0.34936666496838287</v>
      </c>
      <c r="L115" s="35"/>
      <c r="M115" s="903"/>
      <c r="N115" s="904" t="s">
        <v>2065</v>
      </c>
      <c r="O115" s="837"/>
      <c r="P115" s="43">
        <f xml:space="preserve"> IF( SUM( T115:X115 ) = 0, 0, $T$5 )</f>
        <v>0</v>
      </c>
      <c r="Q115" s="43">
        <f xml:space="preserve"> IF( SUM( AA115:AE115 ) = 0, 0, $AA$7 )</f>
        <v>0</v>
      </c>
      <c r="S115" s="7"/>
      <c r="T115" s="61">
        <f t="shared" si="36"/>
        <v>0</v>
      </c>
      <c r="U115" s="61">
        <f t="shared" si="36"/>
        <v>0</v>
      </c>
      <c r="V115" s="61">
        <f t="shared" si="36"/>
        <v>0</v>
      </c>
      <c r="W115" s="61">
        <f t="shared" si="36"/>
        <v>0</v>
      </c>
      <c r="X115" s="61">
        <f t="shared" si="36"/>
        <v>0</v>
      </c>
      <c r="Y115" s="7"/>
      <c r="Z115" s="7"/>
      <c r="AA115" s="61">
        <f t="shared" si="37"/>
        <v>0</v>
      </c>
      <c r="AB115" s="61">
        <f t="shared" si="37"/>
        <v>0</v>
      </c>
      <c r="AC115" s="61">
        <f t="shared" si="37"/>
        <v>0</v>
      </c>
      <c r="AD115" s="61">
        <f t="shared" si="37"/>
        <v>0</v>
      </c>
      <c r="AE115" s="61">
        <f t="shared" si="37"/>
        <v>0</v>
      </c>
      <c r="AF115" s="7"/>
    </row>
    <row r="116" spans="2:32" x14ac:dyDescent="0.25">
      <c r="B116" s="838">
        <f>B115+1</f>
        <v>85</v>
      </c>
      <c r="C116" s="839" t="s">
        <v>2266</v>
      </c>
      <c r="D116" s="840" t="s">
        <v>2267</v>
      </c>
      <c r="E116" s="841" t="s">
        <v>41</v>
      </c>
      <c r="F116" s="842">
        <v>3</v>
      </c>
      <c r="G116" s="804">
        <v>0.37322183386356045</v>
      </c>
      <c r="H116" s="802">
        <v>1.1395955361604209</v>
      </c>
      <c r="I116" s="802">
        <v>1.9351692207906268</v>
      </c>
      <c r="J116" s="802">
        <v>2.7470226289782076</v>
      </c>
      <c r="K116" s="895">
        <v>3.5019661436342631</v>
      </c>
      <c r="L116" s="35"/>
      <c r="M116" s="91"/>
      <c r="N116" s="845" t="s">
        <v>2065</v>
      </c>
      <c r="O116" s="837"/>
      <c r="P116" s="43">
        <f xml:space="preserve"> IF( SUM( T116:X116 ) = 0, 0, $T$5 )</f>
        <v>0</v>
      </c>
      <c r="Q116" s="43">
        <f xml:space="preserve"> IF( SUM( AA116:AE116 ) = 0, 0, $AA$7 )</f>
        <v>0</v>
      </c>
      <c r="S116" s="7"/>
      <c r="T116" s="61">
        <v>0</v>
      </c>
      <c r="U116" s="61">
        <v>0</v>
      </c>
      <c r="V116" s="61">
        <v>0</v>
      </c>
      <c r="W116" s="61">
        <v>0</v>
      </c>
      <c r="X116" s="61">
        <v>0</v>
      </c>
      <c r="Y116" s="7"/>
      <c r="Z116" s="7"/>
      <c r="AA116" s="61">
        <f t="shared" si="37"/>
        <v>0</v>
      </c>
      <c r="AB116" s="61">
        <f t="shared" si="37"/>
        <v>0</v>
      </c>
      <c r="AC116" s="61">
        <f t="shared" si="37"/>
        <v>0</v>
      </c>
      <c r="AD116" s="61">
        <f t="shared" si="37"/>
        <v>0</v>
      </c>
      <c r="AE116" s="61">
        <f t="shared" si="37"/>
        <v>0</v>
      </c>
      <c r="AF116" s="7"/>
    </row>
    <row r="117" spans="2:32" x14ac:dyDescent="0.25">
      <c r="B117" s="838">
        <f>B116+1</f>
        <v>86</v>
      </c>
      <c r="C117" s="839" t="s">
        <v>2268</v>
      </c>
      <c r="D117" s="840" t="s">
        <v>2269</v>
      </c>
      <c r="E117" s="841" t="s">
        <v>41</v>
      </c>
      <c r="F117" s="842">
        <v>3</v>
      </c>
      <c r="G117" s="804">
        <v>5.2409356755804382E-2</v>
      </c>
      <c r="H117" s="802">
        <v>0.16344648434041087</v>
      </c>
      <c r="I117" s="802">
        <v>0.28352284624650892</v>
      </c>
      <c r="J117" s="802">
        <v>0.40838538070005725</v>
      </c>
      <c r="K117" s="895">
        <v>0.52908796799441049</v>
      </c>
      <c r="L117" s="35"/>
      <c r="M117" s="903"/>
      <c r="N117" s="904" t="s">
        <v>2065</v>
      </c>
      <c r="O117" s="837"/>
      <c r="P117" s="43">
        <f xml:space="preserve"> IF( SUM( T117:X117 ) = 0, 0, $T$5 )</f>
        <v>0</v>
      </c>
      <c r="Q117" s="43">
        <f xml:space="preserve"> IF( SUM( AA117:AE117 ) = 0, 0, $AA$7 )</f>
        <v>0</v>
      </c>
      <c r="S117" s="7"/>
      <c r="T117" s="61">
        <v>0</v>
      </c>
      <c r="U117" s="61">
        <v>0</v>
      </c>
      <c r="V117" s="61">
        <v>0</v>
      </c>
      <c r="W117" s="61">
        <v>0</v>
      </c>
      <c r="X117" s="61">
        <v>0</v>
      </c>
      <c r="Y117" s="7"/>
      <c r="Z117" s="7"/>
      <c r="AA117" s="61">
        <f t="shared" si="37"/>
        <v>0</v>
      </c>
      <c r="AB117" s="61">
        <f t="shared" si="37"/>
        <v>0</v>
      </c>
      <c r="AC117" s="61">
        <f t="shared" si="37"/>
        <v>0</v>
      </c>
      <c r="AD117" s="61">
        <f t="shared" si="37"/>
        <v>0</v>
      </c>
      <c r="AE117" s="61">
        <f t="shared" si="37"/>
        <v>0</v>
      </c>
      <c r="AF117" s="7"/>
    </row>
    <row r="118" spans="2:32" ht="15.75" thickBot="1" x14ac:dyDescent="0.3">
      <c r="B118" s="873">
        <f>B117+1</f>
        <v>87</v>
      </c>
      <c r="C118" s="874" t="s">
        <v>2270</v>
      </c>
      <c r="D118" s="875" t="s">
        <v>2271</v>
      </c>
      <c r="E118" s="876" t="s">
        <v>41</v>
      </c>
      <c r="F118" s="877">
        <v>3</v>
      </c>
      <c r="G118" s="586">
        <v>0</v>
      </c>
      <c r="H118" s="587">
        <v>0</v>
      </c>
      <c r="I118" s="587">
        <v>0</v>
      </c>
      <c r="J118" s="587">
        <v>0</v>
      </c>
      <c r="K118" s="588">
        <v>0</v>
      </c>
      <c r="L118" s="35"/>
      <c r="M118" s="857"/>
      <c r="N118" s="858" t="s">
        <v>2065</v>
      </c>
      <c r="O118" s="837"/>
      <c r="P118" s="43">
        <f xml:space="preserve"> IF( SUM( T118:X118 ) = 0, 0, $T$5 )</f>
        <v>0</v>
      </c>
      <c r="Q118" s="43">
        <f xml:space="preserve"> IF( SUM( AA118:AE118 ) = 0, 0, $AA$7 )</f>
        <v>0</v>
      </c>
      <c r="S118" s="7"/>
      <c r="T118" s="61">
        <v>0</v>
      </c>
      <c r="U118" s="61">
        <v>0</v>
      </c>
      <c r="V118" s="61">
        <v>0</v>
      </c>
      <c r="W118" s="61">
        <v>0</v>
      </c>
      <c r="X118" s="61">
        <v>0</v>
      </c>
      <c r="Y118" s="7"/>
      <c r="Z118" s="7"/>
      <c r="AA118" s="61">
        <f t="shared" si="37"/>
        <v>0</v>
      </c>
      <c r="AB118" s="61">
        <f t="shared" si="37"/>
        <v>0</v>
      </c>
      <c r="AC118" s="61">
        <f t="shared" si="37"/>
        <v>0</v>
      </c>
      <c r="AD118" s="61">
        <f t="shared" si="37"/>
        <v>0</v>
      </c>
      <c r="AE118" s="61">
        <f t="shared" si="37"/>
        <v>0</v>
      </c>
      <c r="AF118" s="7"/>
    </row>
    <row r="119" spans="2:32" ht="15.75" thickBot="1" x14ac:dyDescent="0.3">
      <c r="B119" s="35"/>
      <c r="C119" s="35"/>
      <c r="D119" s="35"/>
      <c r="E119" s="35"/>
      <c r="F119" s="35"/>
      <c r="G119" s="35"/>
      <c r="H119" s="35"/>
      <c r="I119" s="35"/>
      <c r="J119" s="35"/>
      <c r="K119" s="35"/>
      <c r="L119" s="35"/>
      <c r="M119" s="120"/>
      <c r="N119" s="120"/>
      <c r="O119" s="837"/>
      <c r="P119" s="43"/>
      <c r="Q119" s="547"/>
      <c r="S119" s="7"/>
      <c r="T119" s="60"/>
      <c r="U119" s="60"/>
      <c r="V119" s="60"/>
      <c r="W119" s="60"/>
      <c r="X119" s="60"/>
      <c r="Y119" s="7"/>
      <c r="Z119" s="7"/>
      <c r="AA119" s="60"/>
      <c r="AB119" s="60"/>
      <c r="AC119" s="60"/>
      <c r="AD119" s="60"/>
      <c r="AE119" s="60"/>
      <c r="AF119" s="7"/>
    </row>
    <row r="120" spans="2:32" ht="15.75" thickBot="1" x14ac:dyDescent="0.3">
      <c r="B120" s="817" t="s">
        <v>2272</v>
      </c>
      <c r="C120" s="827" t="s">
        <v>2273</v>
      </c>
      <c r="D120" s="35"/>
      <c r="E120" s="35"/>
      <c r="F120" s="35"/>
      <c r="G120" s="35"/>
      <c r="H120" s="35"/>
      <c r="I120" s="35"/>
      <c r="J120" s="35"/>
      <c r="K120" s="35"/>
      <c r="L120" s="35"/>
      <c r="M120" s="120"/>
      <c r="N120" s="120"/>
      <c r="O120" s="837"/>
      <c r="P120" s="43"/>
      <c r="Q120" s="547"/>
      <c r="S120" s="7"/>
      <c r="Y120" s="7"/>
      <c r="Z120" s="7"/>
      <c r="AF120" s="7"/>
    </row>
    <row r="121" spans="2:32" x14ac:dyDescent="0.25">
      <c r="B121" s="828">
        <v>88</v>
      </c>
      <c r="C121" s="829" t="s">
        <v>2274</v>
      </c>
      <c r="D121" s="830" t="s">
        <v>2275</v>
      </c>
      <c r="E121" s="831" t="s">
        <v>41</v>
      </c>
      <c r="F121" s="832">
        <v>3</v>
      </c>
      <c r="G121" s="891">
        <v>-1.6463283389899601</v>
      </c>
      <c r="H121" s="892">
        <v>-4.9255019933006849</v>
      </c>
      <c r="I121" s="892">
        <v>-8.2184259539856583</v>
      </c>
      <c r="J121" s="892">
        <v>-11.492198576283073</v>
      </c>
      <c r="K121" s="893">
        <v>-14.702763626953399</v>
      </c>
      <c r="L121" s="35"/>
      <c r="M121" s="836"/>
      <c r="N121" s="53" t="s">
        <v>2090</v>
      </c>
      <c r="O121" s="837"/>
      <c r="P121" s="43">
        <f xml:space="preserve"> IF( SUM( T121:X121 ) = 0, 0, $T$5 )</f>
        <v>0</v>
      </c>
      <c r="Q121" s="43">
        <f xml:space="preserve"> IF( SUM( AA121:AE121 ) = 0, 0, $AA$20 )</f>
        <v>0</v>
      </c>
      <c r="S121" s="7"/>
      <c r="T121" s="61">
        <f t="shared" ref="T121:X122" si="38" xml:space="preserve"> IF( ISNUMBER(G121), 0, 1 )</f>
        <v>0</v>
      </c>
      <c r="U121" s="61">
        <f t="shared" si="38"/>
        <v>0</v>
      </c>
      <c r="V121" s="61">
        <f t="shared" si="38"/>
        <v>0</v>
      </c>
      <c r="W121" s="61">
        <f t="shared" si="38"/>
        <v>0</v>
      </c>
      <c r="X121" s="61">
        <f t="shared" si="38"/>
        <v>0</v>
      </c>
      <c r="Y121" s="7"/>
      <c r="Z121" s="7"/>
      <c r="AA121" s="61">
        <f t="shared" ref="AA121:AE125" si="39">IF( AND( ISNUMBER( G121), G121&lt;=0), 0, 1)</f>
        <v>0</v>
      </c>
      <c r="AB121" s="61">
        <f t="shared" si="39"/>
        <v>0</v>
      </c>
      <c r="AC121" s="61">
        <f t="shared" si="39"/>
        <v>0</v>
      </c>
      <c r="AD121" s="61">
        <f t="shared" si="39"/>
        <v>0</v>
      </c>
      <c r="AE121" s="61">
        <f t="shared" si="39"/>
        <v>0</v>
      </c>
      <c r="AF121" s="7"/>
    </row>
    <row r="122" spans="2:32" x14ac:dyDescent="0.25">
      <c r="B122" s="838">
        <f>B121+1</f>
        <v>89</v>
      </c>
      <c r="C122" s="839" t="s">
        <v>2276</v>
      </c>
      <c r="D122" s="840" t="s">
        <v>2277</v>
      </c>
      <c r="E122" s="841" t="s">
        <v>41</v>
      </c>
      <c r="F122" s="842">
        <v>3</v>
      </c>
      <c r="G122" s="900">
        <v>-0.10728558482912742</v>
      </c>
      <c r="H122" s="901">
        <v>-0.3230832339459706</v>
      </c>
      <c r="I122" s="901">
        <v>-0.54849917823280592</v>
      </c>
      <c r="J122" s="901">
        <v>-0.79239767287579177</v>
      </c>
      <c r="K122" s="902">
        <v>-1.0480999949051744</v>
      </c>
      <c r="L122" s="35"/>
      <c r="M122" s="903"/>
      <c r="N122" s="904" t="s">
        <v>2090</v>
      </c>
      <c r="O122" s="837"/>
      <c r="P122" s="43">
        <f xml:space="preserve"> IF( SUM( T122:X122 ) = 0, 0, $T$5 )</f>
        <v>0</v>
      </c>
      <c r="Q122" s="43">
        <f xml:space="preserve"> IF( SUM( AA122:AE122 ) = 0, 0, $AA$20 )</f>
        <v>0</v>
      </c>
      <c r="S122" s="7"/>
      <c r="T122" s="61">
        <f t="shared" si="38"/>
        <v>0</v>
      </c>
      <c r="U122" s="61">
        <f t="shared" si="38"/>
        <v>0</v>
      </c>
      <c r="V122" s="61">
        <f t="shared" si="38"/>
        <v>0</v>
      </c>
      <c r="W122" s="61">
        <f t="shared" si="38"/>
        <v>0</v>
      </c>
      <c r="X122" s="61">
        <f t="shared" si="38"/>
        <v>0</v>
      </c>
      <c r="Y122" s="7"/>
      <c r="Z122" s="7"/>
      <c r="AA122" s="61">
        <f t="shared" si="39"/>
        <v>0</v>
      </c>
      <c r="AB122" s="61">
        <f t="shared" si="39"/>
        <v>0</v>
      </c>
      <c r="AC122" s="61">
        <f t="shared" si="39"/>
        <v>0</v>
      </c>
      <c r="AD122" s="61">
        <f t="shared" si="39"/>
        <v>0</v>
      </c>
      <c r="AE122" s="61">
        <f t="shared" si="39"/>
        <v>0</v>
      </c>
      <c r="AF122" s="7"/>
    </row>
    <row r="123" spans="2:32" x14ac:dyDescent="0.25">
      <c r="B123" s="838">
        <f>B122+1</f>
        <v>90</v>
      </c>
      <c r="C123" s="839" t="s">
        <v>2278</v>
      </c>
      <c r="D123" s="840" t="s">
        <v>2279</v>
      </c>
      <c r="E123" s="841" t="s">
        <v>41</v>
      </c>
      <c r="F123" s="842">
        <v>3</v>
      </c>
      <c r="G123" s="804">
        <v>-1.1196655015907453</v>
      </c>
      <c r="H123" s="802">
        <v>-3.4187866084815752</v>
      </c>
      <c r="I123" s="802">
        <v>-5.8055076623722499</v>
      </c>
      <c r="J123" s="802">
        <v>-8.2410678869348963</v>
      </c>
      <c r="K123" s="895">
        <v>-10.505898430903041</v>
      </c>
      <c r="L123" s="35"/>
      <c r="M123" s="91"/>
      <c r="N123" s="845" t="s">
        <v>2090</v>
      </c>
      <c r="O123" s="837"/>
      <c r="P123" s="43">
        <f xml:space="preserve"> IF( SUM( T123:X123 ) = 0, 0, $T$5 )</f>
        <v>0</v>
      </c>
      <c r="Q123" s="43">
        <f xml:space="preserve"> IF( SUM( AA123:AE123 ) = 0, 0, $AA$20 )</f>
        <v>0</v>
      </c>
      <c r="S123" s="7"/>
      <c r="T123" s="61">
        <v>0</v>
      </c>
      <c r="U123" s="61">
        <v>0</v>
      </c>
      <c r="V123" s="61">
        <v>0</v>
      </c>
      <c r="W123" s="61">
        <v>0</v>
      </c>
      <c r="X123" s="61">
        <v>0</v>
      </c>
      <c r="Y123" s="7"/>
      <c r="Z123" s="7"/>
      <c r="AA123" s="61">
        <f t="shared" si="39"/>
        <v>0</v>
      </c>
      <c r="AB123" s="61">
        <f t="shared" si="39"/>
        <v>0</v>
      </c>
      <c r="AC123" s="61">
        <f t="shared" si="39"/>
        <v>0</v>
      </c>
      <c r="AD123" s="61">
        <f t="shared" si="39"/>
        <v>0</v>
      </c>
      <c r="AE123" s="61">
        <f t="shared" si="39"/>
        <v>0</v>
      </c>
      <c r="AF123" s="7"/>
    </row>
    <row r="124" spans="2:32" x14ac:dyDescent="0.25">
      <c r="B124" s="838">
        <f>B123+1</f>
        <v>91</v>
      </c>
      <c r="C124" s="839" t="s">
        <v>2280</v>
      </c>
      <c r="D124" s="840" t="s">
        <v>2281</v>
      </c>
      <c r="E124" s="841" t="s">
        <v>41</v>
      </c>
      <c r="F124" s="842">
        <v>3</v>
      </c>
      <c r="G124" s="804">
        <v>-0.15722807026742025</v>
      </c>
      <c r="H124" s="802">
        <v>-0.4903394530212779</v>
      </c>
      <c r="I124" s="802">
        <v>-0.85056853873958094</v>
      </c>
      <c r="J124" s="802">
        <v>-1.2251561421002108</v>
      </c>
      <c r="K124" s="895">
        <v>-1.5872639039832723</v>
      </c>
      <c r="L124" s="35"/>
      <c r="M124" s="903"/>
      <c r="N124" s="904" t="s">
        <v>2090</v>
      </c>
      <c r="O124" s="837"/>
      <c r="P124" s="43">
        <f xml:space="preserve"> IF( SUM( T124:X124 ) = 0, 0, $T$5 )</f>
        <v>0</v>
      </c>
      <c r="Q124" s="43">
        <f xml:space="preserve"> IF( SUM( AA124:AE124 ) = 0, 0, $AA$20 )</f>
        <v>0</v>
      </c>
      <c r="S124" s="7"/>
      <c r="T124" s="61">
        <v>0</v>
      </c>
      <c r="U124" s="61">
        <v>0</v>
      </c>
      <c r="V124" s="61">
        <v>0</v>
      </c>
      <c r="W124" s="61">
        <v>0</v>
      </c>
      <c r="X124" s="61">
        <v>0</v>
      </c>
      <c r="Y124" s="7"/>
      <c r="Z124" s="7"/>
      <c r="AA124" s="61">
        <f t="shared" si="39"/>
        <v>0</v>
      </c>
      <c r="AB124" s="61">
        <f t="shared" si="39"/>
        <v>0</v>
      </c>
      <c r="AC124" s="61">
        <f t="shared" si="39"/>
        <v>0</v>
      </c>
      <c r="AD124" s="61">
        <f t="shared" si="39"/>
        <v>0</v>
      </c>
      <c r="AE124" s="61">
        <f t="shared" si="39"/>
        <v>0</v>
      </c>
      <c r="AF124" s="7"/>
    </row>
    <row r="125" spans="2:32" ht="15.75" thickBot="1" x14ac:dyDescent="0.3">
      <c r="B125" s="873">
        <f>B124+1</f>
        <v>92</v>
      </c>
      <c r="C125" s="874" t="s">
        <v>2282</v>
      </c>
      <c r="D125" s="875" t="s">
        <v>2283</v>
      </c>
      <c r="E125" s="876" t="s">
        <v>41</v>
      </c>
      <c r="F125" s="877">
        <v>3</v>
      </c>
      <c r="G125" s="586">
        <v>0</v>
      </c>
      <c r="H125" s="587">
        <v>0</v>
      </c>
      <c r="I125" s="587">
        <v>0</v>
      </c>
      <c r="J125" s="587">
        <v>0</v>
      </c>
      <c r="K125" s="588">
        <v>0</v>
      </c>
      <c r="L125" s="35"/>
      <c r="M125" s="857"/>
      <c r="N125" s="858" t="s">
        <v>2090</v>
      </c>
      <c r="O125" s="837"/>
      <c r="P125" s="43">
        <f xml:space="preserve"> IF( SUM( T125:X125 ) = 0, 0, $T$5 )</f>
        <v>0</v>
      </c>
      <c r="Q125" s="43">
        <f xml:space="preserve"> IF( SUM( AA125:AE125 ) = 0, 0, $AA$20 )</f>
        <v>0</v>
      </c>
      <c r="S125" s="7"/>
      <c r="T125" s="61">
        <v>0</v>
      </c>
      <c r="U125" s="61">
        <v>0</v>
      </c>
      <c r="V125" s="61">
        <v>0</v>
      </c>
      <c r="W125" s="61">
        <v>0</v>
      </c>
      <c r="X125" s="61">
        <v>0</v>
      </c>
      <c r="Y125" s="7"/>
      <c r="Z125" s="7"/>
      <c r="AA125" s="61">
        <f t="shared" si="39"/>
        <v>0</v>
      </c>
      <c r="AB125" s="61">
        <f t="shared" si="39"/>
        <v>0</v>
      </c>
      <c r="AC125" s="61">
        <f t="shared" si="39"/>
        <v>0</v>
      </c>
      <c r="AD125" s="61">
        <f t="shared" si="39"/>
        <v>0</v>
      </c>
      <c r="AE125" s="61">
        <f t="shared" si="39"/>
        <v>0</v>
      </c>
      <c r="AF125" s="7"/>
    </row>
    <row r="126" spans="2:32" ht="15.75" thickBot="1" x14ac:dyDescent="0.3">
      <c r="B126" s="905"/>
      <c r="C126" s="906"/>
      <c r="D126" s="907"/>
      <c r="E126" s="907"/>
      <c r="F126" s="907"/>
      <c r="G126" s="71"/>
      <c r="H126" s="71"/>
      <c r="I126" s="71"/>
      <c r="J126" s="71"/>
      <c r="K126" s="71"/>
      <c r="L126" s="35"/>
      <c r="M126" s="208"/>
      <c r="N126" s="208"/>
      <c r="O126" s="837"/>
      <c r="P126" s="43"/>
      <c r="Q126" s="547"/>
      <c r="S126" s="7"/>
      <c r="Y126" s="7"/>
      <c r="Z126" s="7"/>
      <c r="AF126" s="7"/>
    </row>
    <row r="127" spans="2:32" ht="15.75" thickBot="1" x14ac:dyDescent="0.3">
      <c r="B127" s="817" t="s">
        <v>2284</v>
      </c>
      <c r="C127" s="827" t="s">
        <v>2285</v>
      </c>
      <c r="D127" s="35"/>
      <c r="E127" s="35"/>
      <c r="F127" s="35"/>
      <c r="G127" s="35"/>
      <c r="H127" s="35"/>
      <c r="I127" s="35"/>
      <c r="J127" s="35"/>
      <c r="K127" s="35"/>
      <c r="L127" s="35"/>
      <c r="M127" s="120"/>
      <c r="N127" s="120"/>
      <c r="O127" s="837"/>
      <c r="P127" s="43"/>
      <c r="Q127" s="547"/>
      <c r="S127" s="7"/>
      <c r="Y127" s="7"/>
      <c r="Z127" s="7"/>
      <c r="AF127" s="7"/>
    </row>
    <row r="128" spans="2:32" x14ac:dyDescent="0.25">
      <c r="B128" s="828">
        <v>93</v>
      </c>
      <c r="C128" s="908" t="s">
        <v>2286</v>
      </c>
      <c r="D128" s="909" t="s">
        <v>2287</v>
      </c>
      <c r="E128" s="910" t="s">
        <v>2288</v>
      </c>
      <c r="F128" s="911">
        <v>2</v>
      </c>
      <c r="G128" s="912">
        <v>0.17</v>
      </c>
      <c r="H128" s="913">
        <v>0.17</v>
      </c>
      <c r="I128" s="913">
        <v>0.17</v>
      </c>
      <c r="J128" s="913">
        <v>0.17</v>
      </c>
      <c r="K128" s="914">
        <v>0.17</v>
      </c>
      <c r="L128" s="35"/>
      <c r="M128" s="915" t="s">
        <v>2289</v>
      </c>
      <c r="N128" s="916"/>
      <c r="O128" s="837"/>
      <c r="P128" s="43"/>
      <c r="Q128" s="547"/>
      <c r="S128" s="7"/>
      <c r="T128" s="60"/>
      <c r="U128" s="60"/>
      <c r="V128" s="60"/>
      <c r="W128" s="60"/>
      <c r="X128" s="60"/>
      <c r="Y128" s="7"/>
      <c r="Z128" s="7"/>
      <c r="AA128" s="60"/>
      <c r="AB128" s="60"/>
      <c r="AC128" s="60"/>
      <c r="AD128" s="60"/>
      <c r="AE128" s="60"/>
      <c r="AF128" s="7"/>
    </row>
    <row r="129" spans="2:32" ht="15.75" thickBot="1" x14ac:dyDescent="0.3">
      <c r="B129" s="873">
        <f>B128+1</f>
        <v>94</v>
      </c>
      <c r="C129" s="874" t="s">
        <v>2290</v>
      </c>
      <c r="D129" s="875" t="s">
        <v>2291</v>
      </c>
      <c r="E129" s="876" t="s">
        <v>2288</v>
      </c>
      <c r="F129" s="917">
        <v>2</v>
      </c>
      <c r="G129" s="918">
        <v>0</v>
      </c>
      <c r="H129" s="919">
        <v>0</v>
      </c>
      <c r="I129" s="919">
        <v>0</v>
      </c>
      <c r="J129" s="919">
        <v>0</v>
      </c>
      <c r="K129" s="920">
        <v>0</v>
      </c>
      <c r="L129" s="35"/>
      <c r="M129" s="921"/>
      <c r="N129" s="922"/>
      <c r="O129" s="837"/>
      <c r="P129" s="43">
        <f xml:space="preserve"> IF( SUM( T129:X129 ) = 0, 0, $T$5 )</f>
        <v>0</v>
      </c>
      <c r="Q129" s="547"/>
      <c r="S129" s="7"/>
      <c r="T129" s="61">
        <v>0</v>
      </c>
      <c r="U129" s="61">
        <v>0</v>
      </c>
      <c r="V129" s="61">
        <v>0</v>
      </c>
      <c r="W129" s="61">
        <v>0</v>
      </c>
      <c r="X129" s="61">
        <v>0</v>
      </c>
      <c r="Y129" s="7"/>
      <c r="Z129" s="7"/>
      <c r="AB129" s="60"/>
      <c r="AC129" s="60"/>
      <c r="AD129" s="60"/>
      <c r="AE129" s="60"/>
      <c r="AF129" s="7"/>
    </row>
    <row r="130" spans="2:32" x14ac:dyDescent="0.25">
      <c r="B130" s="905"/>
      <c r="C130" s="906"/>
      <c r="D130" s="907"/>
      <c r="E130" s="907"/>
      <c r="F130" s="907"/>
      <c r="G130" s="923"/>
      <c r="H130" s="923"/>
      <c r="I130" s="923"/>
      <c r="J130" s="923"/>
      <c r="K130" s="923"/>
      <c r="L130" s="35"/>
      <c r="M130" s="208"/>
      <c r="N130" s="208"/>
      <c r="O130" s="837"/>
      <c r="P130" s="238"/>
      <c r="Q130" s="238"/>
      <c r="S130" s="7"/>
      <c r="Y130" s="7"/>
      <c r="Z130" s="7"/>
      <c r="AF130" s="7"/>
    </row>
    <row r="131" spans="2:32" x14ac:dyDescent="0.25">
      <c r="B131" s="924" t="s">
        <v>2292</v>
      </c>
      <c r="C131" s="906"/>
      <c r="D131" s="907"/>
      <c r="E131" s="907"/>
      <c r="F131" s="907"/>
      <c r="G131" s="923"/>
      <c r="H131" s="923"/>
      <c r="I131" s="923"/>
      <c r="J131" s="923"/>
      <c r="K131" s="923"/>
      <c r="L131" s="35"/>
      <c r="M131" s="208"/>
      <c r="N131" s="208"/>
      <c r="O131" s="837"/>
      <c r="P131" s="238"/>
      <c r="Q131" s="238"/>
      <c r="S131" s="7"/>
      <c r="Y131" s="7"/>
      <c r="Z131" s="7"/>
      <c r="AA131" s="925">
        <f>SUM(AA21:AE125)+SUM(AA8:AE18)</f>
        <v>0</v>
      </c>
      <c r="AF131" s="7"/>
    </row>
    <row r="132" spans="2:32" ht="15.75" thickBot="1" x14ac:dyDescent="0.3">
      <c r="B132" s="905"/>
      <c r="C132" s="906"/>
      <c r="D132" s="907"/>
      <c r="E132" s="907"/>
      <c r="F132" s="907"/>
      <c r="G132" s="923"/>
      <c r="H132" s="923"/>
      <c r="I132" s="923"/>
      <c r="J132" s="923"/>
      <c r="K132" s="923"/>
      <c r="L132" s="35"/>
      <c r="M132" s="208"/>
      <c r="N132" s="208"/>
      <c r="O132" s="837"/>
      <c r="P132" s="238"/>
      <c r="Q132" s="238"/>
      <c r="S132" s="7"/>
      <c r="Y132" s="7"/>
      <c r="Z132" s="7"/>
      <c r="AF132" s="7"/>
    </row>
    <row r="133" spans="2:32" ht="15.75" outlineLevel="1" thickBot="1" x14ac:dyDescent="0.3">
      <c r="B133" s="817" t="s">
        <v>2293</v>
      </c>
      <c r="C133" s="827" t="s">
        <v>2294</v>
      </c>
      <c r="D133" s="35"/>
      <c r="E133" s="35"/>
      <c r="F133" s="35"/>
      <c r="G133" s="35"/>
      <c r="H133" s="35"/>
      <c r="I133" s="35"/>
      <c r="J133" s="35"/>
      <c r="K133" s="35"/>
      <c r="L133" s="35"/>
      <c r="M133" s="35"/>
      <c r="N133" s="35"/>
      <c r="O133" s="837"/>
      <c r="P133" s="238"/>
      <c r="Q133" s="238"/>
      <c r="S133" s="7"/>
      <c r="Y133" s="7"/>
      <c r="Z133" s="7"/>
      <c r="AF133" s="7"/>
    </row>
    <row r="134" spans="2:32" outlineLevel="1" x14ac:dyDescent="0.25">
      <c r="B134" s="828">
        <v>95</v>
      </c>
      <c r="C134" s="829" t="s">
        <v>2295</v>
      </c>
      <c r="D134" s="830" t="s">
        <v>2296</v>
      </c>
      <c r="E134" s="831" t="s">
        <v>41</v>
      </c>
      <c r="F134" s="832">
        <v>3</v>
      </c>
      <c r="G134" s="926">
        <f t="shared" ref="G134:K144" si="40">G8/(1-G$128)</f>
        <v>0</v>
      </c>
      <c r="H134" s="927">
        <f t="shared" si="40"/>
        <v>0</v>
      </c>
      <c r="I134" s="927">
        <f t="shared" si="40"/>
        <v>0</v>
      </c>
      <c r="J134" s="927">
        <f t="shared" si="40"/>
        <v>0</v>
      </c>
      <c r="K134" s="928">
        <f t="shared" si="40"/>
        <v>0</v>
      </c>
      <c r="L134" s="35"/>
      <c r="M134" s="929" t="s">
        <v>2297</v>
      </c>
      <c r="N134" s="930"/>
      <c r="O134" s="837"/>
      <c r="P134" s="238"/>
      <c r="Q134" s="238"/>
      <c r="S134" s="7"/>
      <c r="Y134" s="7"/>
      <c r="Z134" s="7"/>
      <c r="AF134" s="7"/>
    </row>
    <row r="135" spans="2:32" outlineLevel="1" x14ac:dyDescent="0.25">
      <c r="B135" s="838">
        <f>B134+1</f>
        <v>96</v>
      </c>
      <c r="C135" s="839" t="s">
        <v>2298</v>
      </c>
      <c r="D135" s="840" t="s">
        <v>2299</v>
      </c>
      <c r="E135" s="841" t="s">
        <v>41</v>
      </c>
      <c r="F135" s="842">
        <v>3</v>
      </c>
      <c r="G135" s="865">
        <f t="shared" si="40"/>
        <v>0</v>
      </c>
      <c r="H135" s="866">
        <f t="shared" si="40"/>
        <v>0</v>
      </c>
      <c r="I135" s="866">
        <f t="shared" si="40"/>
        <v>0</v>
      </c>
      <c r="J135" s="866">
        <f t="shared" si="40"/>
        <v>0</v>
      </c>
      <c r="K135" s="867">
        <f t="shared" si="40"/>
        <v>0</v>
      </c>
      <c r="L135" s="35"/>
      <c r="M135" s="91"/>
      <c r="N135" s="37"/>
      <c r="O135" s="837"/>
      <c r="P135" s="238"/>
      <c r="Q135" s="238"/>
      <c r="S135" s="7"/>
      <c r="Y135" s="7"/>
      <c r="Z135" s="7"/>
      <c r="AF135" s="7"/>
    </row>
    <row r="136" spans="2:32" outlineLevel="1" x14ac:dyDescent="0.25">
      <c r="B136" s="838">
        <f t="shared" ref="B136:B144" si="41">B135+1</f>
        <v>97</v>
      </c>
      <c r="C136" s="839" t="s">
        <v>2300</v>
      </c>
      <c r="D136" s="840" t="s">
        <v>2301</v>
      </c>
      <c r="E136" s="841" t="s">
        <v>41</v>
      </c>
      <c r="F136" s="842">
        <v>3</v>
      </c>
      <c r="G136" s="865">
        <f t="shared" si="40"/>
        <v>0</v>
      </c>
      <c r="H136" s="866">
        <f t="shared" si="40"/>
        <v>0</v>
      </c>
      <c r="I136" s="866">
        <f t="shared" si="40"/>
        <v>0</v>
      </c>
      <c r="J136" s="866">
        <f t="shared" si="40"/>
        <v>0</v>
      </c>
      <c r="K136" s="867">
        <f t="shared" si="40"/>
        <v>0</v>
      </c>
      <c r="L136" s="35"/>
      <c r="M136" s="91"/>
      <c r="N136" s="37"/>
      <c r="O136" s="837"/>
      <c r="P136" s="238"/>
      <c r="Q136" s="238"/>
      <c r="S136" s="7"/>
      <c r="Y136" s="7"/>
      <c r="Z136" s="7"/>
      <c r="AF136" s="7"/>
    </row>
    <row r="137" spans="2:32" outlineLevel="1" x14ac:dyDescent="0.25">
      <c r="B137" s="838">
        <f t="shared" si="41"/>
        <v>98</v>
      </c>
      <c r="C137" s="839" t="s">
        <v>2302</v>
      </c>
      <c r="D137" s="840" t="s">
        <v>2303</v>
      </c>
      <c r="E137" s="841" t="s">
        <v>41</v>
      </c>
      <c r="F137" s="842">
        <v>3</v>
      </c>
      <c r="G137" s="865">
        <f t="shared" si="40"/>
        <v>0</v>
      </c>
      <c r="H137" s="866">
        <f t="shared" si="40"/>
        <v>0</v>
      </c>
      <c r="I137" s="866">
        <f t="shared" si="40"/>
        <v>0</v>
      </c>
      <c r="J137" s="866">
        <f t="shared" si="40"/>
        <v>0</v>
      </c>
      <c r="K137" s="867">
        <f t="shared" si="40"/>
        <v>0</v>
      </c>
      <c r="L137" s="35"/>
      <c r="M137" s="91"/>
      <c r="N137" s="37"/>
      <c r="O137" s="837"/>
      <c r="P137" s="238"/>
      <c r="Q137" s="238"/>
      <c r="S137" s="7"/>
      <c r="Y137" s="7"/>
      <c r="Z137" s="7"/>
      <c r="AF137" s="7"/>
    </row>
    <row r="138" spans="2:32" outlineLevel="1" x14ac:dyDescent="0.25">
      <c r="B138" s="838">
        <f t="shared" si="41"/>
        <v>99</v>
      </c>
      <c r="C138" s="839" t="s">
        <v>2304</v>
      </c>
      <c r="D138" s="840" t="s">
        <v>2305</v>
      </c>
      <c r="E138" s="841" t="s">
        <v>41</v>
      </c>
      <c r="F138" s="842">
        <v>3</v>
      </c>
      <c r="G138" s="865">
        <f t="shared" si="40"/>
        <v>0</v>
      </c>
      <c r="H138" s="866">
        <f t="shared" si="40"/>
        <v>0</v>
      </c>
      <c r="I138" s="866">
        <f t="shared" si="40"/>
        <v>0</v>
      </c>
      <c r="J138" s="866">
        <f t="shared" si="40"/>
        <v>0</v>
      </c>
      <c r="K138" s="867">
        <f t="shared" si="40"/>
        <v>0</v>
      </c>
      <c r="L138" s="35"/>
      <c r="M138" s="91"/>
      <c r="N138" s="37"/>
      <c r="O138" s="837"/>
      <c r="P138" s="238"/>
      <c r="Q138" s="238"/>
      <c r="S138" s="7"/>
      <c r="Y138" s="7"/>
      <c r="Z138" s="7"/>
      <c r="AF138" s="7"/>
    </row>
    <row r="139" spans="2:32" outlineLevel="1" x14ac:dyDescent="0.25">
      <c r="B139" s="838">
        <f t="shared" si="41"/>
        <v>100</v>
      </c>
      <c r="C139" s="839" t="s">
        <v>2306</v>
      </c>
      <c r="D139" s="840" t="s">
        <v>2307</v>
      </c>
      <c r="E139" s="841" t="s">
        <v>41</v>
      </c>
      <c r="F139" s="842">
        <v>3</v>
      </c>
      <c r="G139" s="865">
        <f t="shared" si="40"/>
        <v>0</v>
      </c>
      <c r="H139" s="866">
        <f t="shared" si="40"/>
        <v>0</v>
      </c>
      <c r="I139" s="866">
        <f t="shared" si="40"/>
        <v>0</v>
      </c>
      <c r="J139" s="866">
        <f t="shared" si="40"/>
        <v>0</v>
      </c>
      <c r="K139" s="867">
        <f t="shared" si="40"/>
        <v>0</v>
      </c>
      <c r="L139" s="35"/>
      <c r="M139" s="91"/>
      <c r="N139" s="37"/>
      <c r="O139" s="837"/>
      <c r="P139" s="238"/>
      <c r="Q139" s="238"/>
      <c r="S139" s="7"/>
      <c r="Y139" s="7"/>
      <c r="Z139" s="7"/>
      <c r="AF139" s="7"/>
    </row>
    <row r="140" spans="2:32" outlineLevel="1" x14ac:dyDescent="0.25">
      <c r="B140" s="838">
        <f t="shared" si="41"/>
        <v>101</v>
      </c>
      <c r="C140" s="839" t="s">
        <v>2308</v>
      </c>
      <c r="D140" s="840" t="s">
        <v>2309</v>
      </c>
      <c r="E140" s="841" t="s">
        <v>41</v>
      </c>
      <c r="F140" s="842">
        <v>3</v>
      </c>
      <c r="G140" s="865">
        <f t="shared" si="40"/>
        <v>0</v>
      </c>
      <c r="H140" s="866">
        <f t="shared" si="40"/>
        <v>0</v>
      </c>
      <c r="I140" s="866">
        <f t="shared" si="40"/>
        <v>0</v>
      </c>
      <c r="J140" s="866">
        <f t="shared" si="40"/>
        <v>0</v>
      </c>
      <c r="K140" s="867">
        <f t="shared" si="40"/>
        <v>0</v>
      </c>
      <c r="L140" s="35"/>
      <c r="M140" s="91"/>
      <c r="N140" s="37"/>
      <c r="O140" s="837"/>
      <c r="P140" s="238"/>
      <c r="Q140" s="238"/>
      <c r="S140" s="7"/>
      <c r="Y140" s="7"/>
      <c r="Z140" s="7"/>
      <c r="AF140" s="7"/>
    </row>
    <row r="141" spans="2:32" outlineLevel="1" x14ac:dyDescent="0.25">
      <c r="B141" s="838">
        <f t="shared" si="41"/>
        <v>102</v>
      </c>
      <c r="C141" s="839" t="s">
        <v>2310</v>
      </c>
      <c r="D141" s="840" t="s">
        <v>2311</v>
      </c>
      <c r="E141" s="841" t="s">
        <v>41</v>
      </c>
      <c r="F141" s="842">
        <v>3</v>
      </c>
      <c r="G141" s="865">
        <f t="shared" si="40"/>
        <v>0.79541064153096874</v>
      </c>
      <c r="H141" s="866">
        <f t="shared" si="40"/>
        <v>0.94398444059747244</v>
      </c>
      <c r="I141" s="866">
        <f t="shared" si="40"/>
        <v>1.0841435778815254</v>
      </c>
      <c r="J141" s="866">
        <f t="shared" si="40"/>
        <v>1.2435402911325655</v>
      </c>
      <c r="K141" s="867">
        <f t="shared" si="40"/>
        <v>1.388993273343893</v>
      </c>
      <c r="L141" s="35"/>
      <c r="M141" s="91"/>
      <c r="N141" s="37"/>
      <c r="O141" s="837"/>
      <c r="P141" s="238"/>
      <c r="Q141" s="238"/>
      <c r="S141" s="7"/>
      <c r="Y141" s="7"/>
      <c r="Z141" s="7"/>
      <c r="AF141" s="7"/>
    </row>
    <row r="142" spans="2:32" outlineLevel="1" x14ac:dyDescent="0.25">
      <c r="B142" s="838">
        <f t="shared" si="41"/>
        <v>103</v>
      </c>
      <c r="C142" s="839" t="s">
        <v>2312</v>
      </c>
      <c r="D142" s="840" t="s">
        <v>2313</v>
      </c>
      <c r="E142" s="841" t="s">
        <v>41</v>
      </c>
      <c r="F142" s="842">
        <v>3</v>
      </c>
      <c r="G142" s="865">
        <f t="shared" si="40"/>
        <v>0</v>
      </c>
      <c r="H142" s="866">
        <f t="shared" si="40"/>
        <v>0</v>
      </c>
      <c r="I142" s="866">
        <f t="shared" si="40"/>
        <v>0</v>
      </c>
      <c r="J142" s="866">
        <f t="shared" si="40"/>
        <v>0</v>
      </c>
      <c r="K142" s="867">
        <f t="shared" si="40"/>
        <v>0</v>
      </c>
      <c r="L142" s="35"/>
      <c r="M142" s="91"/>
      <c r="N142" s="37"/>
      <c r="O142" s="837"/>
      <c r="P142" s="238"/>
      <c r="Q142" s="238"/>
      <c r="S142" s="7"/>
      <c r="Y142" s="7"/>
      <c r="Z142" s="7"/>
      <c r="AF142" s="7"/>
    </row>
    <row r="143" spans="2:32" outlineLevel="1" x14ac:dyDescent="0.25">
      <c r="B143" s="838">
        <f t="shared" si="41"/>
        <v>104</v>
      </c>
      <c r="C143" s="839" t="s">
        <v>2314</v>
      </c>
      <c r="D143" s="840" t="s">
        <v>2315</v>
      </c>
      <c r="E143" s="841" t="s">
        <v>41</v>
      </c>
      <c r="F143" s="842">
        <v>3</v>
      </c>
      <c r="G143" s="865">
        <f t="shared" si="40"/>
        <v>0.33002536650657482</v>
      </c>
      <c r="H143" s="866">
        <f t="shared" si="40"/>
        <v>0.34337526301760729</v>
      </c>
      <c r="I143" s="866">
        <f t="shared" si="40"/>
        <v>0.35532050337832904</v>
      </c>
      <c r="J143" s="866">
        <f t="shared" si="40"/>
        <v>0.34090137596841347</v>
      </c>
      <c r="K143" s="867">
        <f t="shared" si="40"/>
        <v>0.3424581286548331</v>
      </c>
      <c r="L143" s="35"/>
      <c r="M143" s="91"/>
      <c r="N143" s="37"/>
      <c r="O143" s="837"/>
      <c r="P143" s="238"/>
      <c r="Q143" s="238"/>
      <c r="S143" s="7"/>
      <c r="Y143" s="7"/>
      <c r="Z143" s="7"/>
      <c r="AF143" s="7"/>
    </row>
    <row r="144" spans="2:32" ht="15.75" outlineLevel="1" thickBot="1" x14ac:dyDescent="0.3">
      <c r="B144" s="849">
        <f t="shared" si="41"/>
        <v>105</v>
      </c>
      <c r="C144" s="850" t="s">
        <v>2316</v>
      </c>
      <c r="D144" s="851" t="s">
        <v>2317</v>
      </c>
      <c r="E144" s="852" t="s">
        <v>41</v>
      </c>
      <c r="F144" s="853">
        <v>3</v>
      </c>
      <c r="G144" s="870">
        <f t="shared" si="40"/>
        <v>0</v>
      </c>
      <c r="H144" s="871">
        <f t="shared" si="40"/>
        <v>0</v>
      </c>
      <c r="I144" s="871">
        <f t="shared" si="40"/>
        <v>0</v>
      </c>
      <c r="J144" s="871">
        <f t="shared" si="40"/>
        <v>0</v>
      </c>
      <c r="K144" s="872">
        <f t="shared" si="40"/>
        <v>0</v>
      </c>
      <c r="L144" s="35"/>
      <c r="M144" s="857"/>
      <c r="N144" s="881"/>
      <c r="O144" s="837"/>
      <c r="P144" s="238"/>
      <c r="Q144" s="238"/>
      <c r="S144" s="7"/>
      <c r="Y144" s="7"/>
      <c r="Z144" s="7"/>
      <c r="AF144" s="7"/>
    </row>
    <row r="145" spans="2:32" ht="15.75" outlineLevel="1" thickBot="1" x14ac:dyDescent="0.3">
      <c r="B145" s="35"/>
      <c r="C145" s="35"/>
      <c r="D145" s="35"/>
      <c r="E145" s="35"/>
      <c r="F145" s="35"/>
      <c r="G145" s="35"/>
      <c r="H145" s="35"/>
      <c r="I145" s="35"/>
      <c r="J145" s="35"/>
      <c r="K145" s="35"/>
      <c r="L145" s="35"/>
      <c r="M145" s="120"/>
      <c r="N145" s="120"/>
      <c r="O145" s="837"/>
      <c r="P145" s="238"/>
      <c r="Q145" s="238"/>
      <c r="S145" s="7"/>
      <c r="Y145" s="7"/>
      <c r="Z145" s="7"/>
      <c r="AF145" s="7"/>
    </row>
    <row r="146" spans="2:32" ht="15.75" outlineLevel="1" thickBot="1" x14ac:dyDescent="0.3">
      <c r="B146" s="817" t="s">
        <v>2318</v>
      </c>
      <c r="C146" s="827" t="s">
        <v>2319</v>
      </c>
      <c r="D146" s="35"/>
      <c r="E146" s="35"/>
      <c r="F146" s="35"/>
      <c r="G146" s="35"/>
      <c r="H146" s="35"/>
      <c r="I146" s="35"/>
      <c r="J146" s="35"/>
      <c r="K146" s="35"/>
      <c r="L146" s="35"/>
      <c r="M146" s="35"/>
      <c r="N146" s="35"/>
      <c r="O146" s="837"/>
      <c r="P146" s="238"/>
      <c r="Q146" s="238"/>
      <c r="S146" s="7"/>
      <c r="Y146" s="7"/>
      <c r="Z146" s="7"/>
      <c r="AF146" s="7"/>
    </row>
    <row r="147" spans="2:32" outlineLevel="1" x14ac:dyDescent="0.25">
      <c r="B147" s="828">
        <v>106</v>
      </c>
      <c r="C147" s="829" t="s">
        <v>2320</v>
      </c>
      <c r="D147" s="830" t="s">
        <v>2321</v>
      </c>
      <c r="E147" s="831" t="s">
        <v>41</v>
      </c>
      <c r="F147" s="832">
        <v>3</v>
      </c>
      <c r="G147" s="926">
        <f t="shared" ref="G147:K157" si="42">G21/(1-G$128)</f>
        <v>-0.31526738322948178</v>
      </c>
      <c r="H147" s="927">
        <f t="shared" si="42"/>
        <v>-0.32338168852568044</v>
      </c>
      <c r="I147" s="927">
        <f t="shared" si="42"/>
        <v>-0.33272590639272315</v>
      </c>
      <c r="J147" s="927">
        <f t="shared" si="42"/>
        <v>-0.33687442697983189</v>
      </c>
      <c r="K147" s="928">
        <f t="shared" si="42"/>
        <v>-0.33593097741467032</v>
      </c>
      <c r="L147" s="35"/>
      <c r="M147" s="929" t="s">
        <v>2322</v>
      </c>
      <c r="N147" s="930"/>
      <c r="O147" s="837"/>
      <c r="P147" s="238"/>
      <c r="Q147" s="238"/>
      <c r="S147" s="7"/>
      <c r="Y147" s="7"/>
      <c r="Z147" s="7"/>
      <c r="AF147" s="7"/>
    </row>
    <row r="148" spans="2:32" outlineLevel="1" x14ac:dyDescent="0.25">
      <c r="B148" s="838">
        <f>B147+1</f>
        <v>107</v>
      </c>
      <c r="C148" s="839" t="s">
        <v>2323</v>
      </c>
      <c r="D148" s="840" t="s">
        <v>2324</v>
      </c>
      <c r="E148" s="841" t="s">
        <v>41</v>
      </c>
      <c r="F148" s="842">
        <v>3</v>
      </c>
      <c r="G148" s="865">
        <f t="shared" si="42"/>
        <v>0</v>
      </c>
      <c r="H148" s="866">
        <f t="shared" si="42"/>
        <v>0</v>
      </c>
      <c r="I148" s="866">
        <f t="shared" si="42"/>
        <v>0</v>
      </c>
      <c r="J148" s="866">
        <f t="shared" si="42"/>
        <v>0</v>
      </c>
      <c r="K148" s="867">
        <f t="shared" si="42"/>
        <v>0</v>
      </c>
      <c r="L148" s="35"/>
      <c r="M148" s="91"/>
      <c r="N148" s="37"/>
      <c r="O148" s="837"/>
      <c r="P148" s="238"/>
      <c r="Q148" s="238"/>
      <c r="S148" s="7"/>
      <c r="Y148" s="7"/>
      <c r="Z148" s="7"/>
      <c r="AF148" s="7"/>
    </row>
    <row r="149" spans="2:32" outlineLevel="1" x14ac:dyDescent="0.25">
      <c r="B149" s="838">
        <f t="shared" ref="B149:B157" si="43">B148+1</f>
        <v>108</v>
      </c>
      <c r="C149" s="839" t="s">
        <v>2325</v>
      </c>
      <c r="D149" s="840" t="s">
        <v>2326</v>
      </c>
      <c r="E149" s="841" t="s">
        <v>41</v>
      </c>
      <c r="F149" s="842">
        <v>3</v>
      </c>
      <c r="G149" s="865">
        <f t="shared" si="42"/>
        <v>0</v>
      </c>
      <c r="H149" s="866">
        <f t="shared" si="42"/>
        <v>0</v>
      </c>
      <c r="I149" s="866">
        <f t="shared" si="42"/>
        <v>0</v>
      </c>
      <c r="J149" s="866">
        <f t="shared" si="42"/>
        <v>0</v>
      </c>
      <c r="K149" s="867">
        <f t="shared" si="42"/>
        <v>0</v>
      </c>
      <c r="L149" s="35"/>
      <c r="M149" s="91"/>
      <c r="N149" s="37"/>
      <c r="O149" s="837"/>
      <c r="P149" s="238"/>
      <c r="Q149" s="238"/>
      <c r="S149" s="7"/>
      <c r="Y149" s="7"/>
      <c r="Z149" s="7"/>
      <c r="AF149" s="7"/>
    </row>
    <row r="150" spans="2:32" outlineLevel="1" x14ac:dyDescent="0.25">
      <c r="B150" s="838">
        <f t="shared" si="43"/>
        <v>109</v>
      </c>
      <c r="C150" s="839" t="s">
        <v>2327</v>
      </c>
      <c r="D150" s="840" t="s">
        <v>2328</v>
      </c>
      <c r="E150" s="841" t="s">
        <v>41</v>
      </c>
      <c r="F150" s="842">
        <v>3</v>
      </c>
      <c r="G150" s="865">
        <f t="shared" si="42"/>
        <v>-3.6088339673342081E-2</v>
      </c>
      <c r="H150" s="866">
        <f t="shared" si="42"/>
        <v>-3.7326546565373639E-2</v>
      </c>
      <c r="I150" s="866">
        <f t="shared" si="42"/>
        <v>-3.8009235196296787E-2</v>
      </c>
      <c r="J150" s="866">
        <f t="shared" si="42"/>
        <v>-3.9156106686246944E-2</v>
      </c>
      <c r="K150" s="867">
        <f t="shared" si="42"/>
        <v>-4.0262743987224438E-2</v>
      </c>
      <c r="L150" s="35"/>
      <c r="M150" s="91"/>
      <c r="N150" s="37"/>
      <c r="O150" s="837"/>
      <c r="P150" s="238"/>
      <c r="Q150" s="238"/>
      <c r="S150" s="7"/>
      <c r="Y150" s="7"/>
      <c r="Z150" s="7"/>
      <c r="AF150" s="7"/>
    </row>
    <row r="151" spans="2:32" outlineLevel="1" x14ac:dyDescent="0.25">
      <c r="B151" s="838">
        <f t="shared" si="43"/>
        <v>110</v>
      </c>
      <c r="C151" s="839" t="s">
        <v>2329</v>
      </c>
      <c r="D151" s="840" t="s">
        <v>2330</v>
      </c>
      <c r="E151" s="841" t="s">
        <v>41</v>
      </c>
      <c r="F151" s="842">
        <v>3</v>
      </c>
      <c r="G151" s="865">
        <f t="shared" si="42"/>
        <v>0</v>
      </c>
      <c r="H151" s="866">
        <f t="shared" si="42"/>
        <v>0</v>
      </c>
      <c r="I151" s="866">
        <f t="shared" si="42"/>
        <v>0</v>
      </c>
      <c r="J151" s="866">
        <f t="shared" si="42"/>
        <v>0</v>
      </c>
      <c r="K151" s="867">
        <f t="shared" si="42"/>
        <v>0</v>
      </c>
      <c r="L151" s="35"/>
      <c r="M151" s="91"/>
      <c r="N151" s="37"/>
      <c r="O151" s="837"/>
      <c r="P151" s="238"/>
      <c r="Q151" s="238"/>
      <c r="S151" s="7"/>
      <c r="Y151" s="7"/>
      <c r="Z151" s="7"/>
      <c r="AF151" s="7"/>
    </row>
    <row r="152" spans="2:32" outlineLevel="1" x14ac:dyDescent="0.25">
      <c r="B152" s="838">
        <f t="shared" si="43"/>
        <v>111</v>
      </c>
      <c r="C152" s="839" t="s">
        <v>2331</v>
      </c>
      <c r="D152" s="840" t="s">
        <v>2332</v>
      </c>
      <c r="E152" s="841" t="s">
        <v>41</v>
      </c>
      <c r="F152" s="842">
        <v>3</v>
      </c>
      <c r="G152" s="865">
        <f t="shared" si="42"/>
        <v>0</v>
      </c>
      <c r="H152" s="866">
        <f t="shared" si="42"/>
        <v>0</v>
      </c>
      <c r="I152" s="866">
        <f t="shared" si="42"/>
        <v>0</v>
      </c>
      <c r="J152" s="866">
        <f t="shared" si="42"/>
        <v>0</v>
      </c>
      <c r="K152" s="867">
        <f t="shared" si="42"/>
        <v>0</v>
      </c>
      <c r="L152" s="35"/>
      <c r="M152" s="91"/>
      <c r="N152" s="37"/>
      <c r="O152" s="837"/>
      <c r="P152" s="238"/>
      <c r="Q152" s="238"/>
      <c r="S152" s="7"/>
      <c r="Y152" s="7"/>
      <c r="Z152" s="7"/>
      <c r="AF152" s="7"/>
    </row>
    <row r="153" spans="2:32" outlineLevel="1" x14ac:dyDescent="0.25">
      <c r="B153" s="838">
        <f t="shared" si="43"/>
        <v>112</v>
      </c>
      <c r="C153" s="839" t="s">
        <v>2333</v>
      </c>
      <c r="D153" s="840" t="s">
        <v>2334</v>
      </c>
      <c r="E153" s="841" t="s">
        <v>41</v>
      </c>
      <c r="F153" s="842">
        <v>3</v>
      </c>
      <c r="G153" s="865">
        <f t="shared" si="42"/>
        <v>-0.32000819156617144</v>
      </c>
      <c r="H153" s="866">
        <f t="shared" si="42"/>
        <v>-0.32349323845261485</v>
      </c>
      <c r="I153" s="866">
        <f t="shared" si="42"/>
        <v>-0.32818541747301738</v>
      </c>
      <c r="J153" s="866">
        <f t="shared" si="42"/>
        <v>-0.33223613417666792</v>
      </c>
      <c r="K153" s="867">
        <f t="shared" si="42"/>
        <v>-0.33109713633744203</v>
      </c>
      <c r="L153" s="35"/>
      <c r="M153" s="91"/>
      <c r="N153" s="37"/>
      <c r="O153" s="837"/>
      <c r="P153" s="238"/>
      <c r="Q153" s="238"/>
      <c r="S153" s="7"/>
      <c r="Y153" s="7"/>
      <c r="Z153" s="7"/>
      <c r="AF153" s="7"/>
    </row>
    <row r="154" spans="2:32" outlineLevel="1" x14ac:dyDescent="0.25">
      <c r="B154" s="838">
        <f t="shared" si="43"/>
        <v>113</v>
      </c>
      <c r="C154" s="839" t="s">
        <v>2335</v>
      </c>
      <c r="D154" s="840" t="s">
        <v>2336</v>
      </c>
      <c r="E154" s="841" t="s">
        <v>41</v>
      </c>
      <c r="F154" s="842">
        <v>3</v>
      </c>
      <c r="G154" s="865">
        <f t="shared" si="42"/>
        <v>-2.8416351248531644</v>
      </c>
      <c r="H154" s="866">
        <f t="shared" si="42"/>
        <v>-2.8507651357605792</v>
      </c>
      <c r="I154" s="866">
        <f t="shared" si="42"/>
        <v>-2.8631259500035204</v>
      </c>
      <c r="J154" s="866">
        <f t="shared" si="42"/>
        <v>-2.8709157758236161</v>
      </c>
      <c r="K154" s="867">
        <f t="shared" si="42"/>
        <v>-2.8835278747704414</v>
      </c>
      <c r="L154" s="35"/>
      <c r="M154" s="91"/>
      <c r="N154" s="37"/>
      <c r="O154" s="837"/>
      <c r="P154" s="238"/>
      <c r="Q154" s="238"/>
      <c r="S154" s="7"/>
      <c r="Y154" s="7"/>
      <c r="Z154" s="7"/>
      <c r="AF154" s="7"/>
    </row>
    <row r="155" spans="2:32" outlineLevel="1" x14ac:dyDescent="0.25">
      <c r="B155" s="838">
        <f t="shared" si="43"/>
        <v>114</v>
      </c>
      <c r="C155" s="839" t="s">
        <v>2337</v>
      </c>
      <c r="D155" s="840" t="s">
        <v>2338</v>
      </c>
      <c r="E155" s="841" t="s">
        <v>41</v>
      </c>
      <c r="F155" s="842">
        <v>3</v>
      </c>
      <c r="G155" s="865">
        <f t="shared" si="42"/>
        <v>0</v>
      </c>
      <c r="H155" s="866">
        <f t="shared" si="42"/>
        <v>0</v>
      </c>
      <c r="I155" s="866">
        <f t="shared" si="42"/>
        <v>0</v>
      </c>
      <c r="J155" s="866">
        <f t="shared" si="42"/>
        <v>0</v>
      </c>
      <c r="K155" s="867">
        <f t="shared" si="42"/>
        <v>0</v>
      </c>
      <c r="L155" s="35"/>
      <c r="M155" s="91"/>
      <c r="N155" s="37"/>
      <c r="O155" s="837"/>
      <c r="P155" s="238"/>
      <c r="Q155" s="238"/>
      <c r="S155" s="7"/>
      <c r="Y155" s="7"/>
      <c r="Z155" s="7"/>
      <c r="AF155" s="7"/>
    </row>
    <row r="156" spans="2:32" outlineLevel="1" x14ac:dyDescent="0.25">
      <c r="B156" s="838">
        <f t="shared" si="43"/>
        <v>115</v>
      </c>
      <c r="C156" s="839" t="s">
        <v>2339</v>
      </c>
      <c r="D156" s="840" t="s">
        <v>2340</v>
      </c>
      <c r="E156" s="841" t="s">
        <v>41</v>
      </c>
      <c r="F156" s="842">
        <v>3</v>
      </c>
      <c r="G156" s="865">
        <f t="shared" si="42"/>
        <v>-0.33002536650655773</v>
      </c>
      <c r="H156" s="866">
        <f t="shared" si="42"/>
        <v>-0.34337526301762439</v>
      </c>
      <c r="I156" s="866">
        <f t="shared" si="42"/>
        <v>-0.35532050337838045</v>
      </c>
      <c r="J156" s="866">
        <f t="shared" si="42"/>
        <v>-0.34090137596841347</v>
      </c>
      <c r="K156" s="867">
        <f t="shared" si="42"/>
        <v>-0.3424581286547817</v>
      </c>
      <c r="L156" s="35"/>
      <c r="M156" s="91"/>
      <c r="N156" s="37"/>
      <c r="O156" s="837"/>
      <c r="P156" s="238"/>
      <c r="Q156" s="238"/>
      <c r="S156" s="7"/>
      <c r="Y156" s="7"/>
      <c r="Z156" s="7"/>
      <c r="AF156" s="7"/>
    </row>
    <row r="157" spans="2:32" ht="15.75" outlineLevel="1" thickBot="1" x14ac:dyDescent="0.3">
      <c r="B157" s="849">
        <f t="shared" si="43"/>
        <v>116</v>
      </c>
      <c r="C157" s="850" t="s">
        <v>2341</v>
      </c>
      <c r="D157" s="851" t="s">
        <v>2342</v>
      </c>
      <c r="E157" s="852" t="s">
        <v>41</v>
      </c>
      <c r="F157" s="853">
        <v>3</v>
      </c>
      <c r="G157" s="870">
        <f t="shared" si="42"/>
        <v>0</v>
      </c>
      <c r="H157" s="871">
        <f t="shared" si="42"/>
        <v>0</v>
      </c>
      <c r="I157" s="871">
        <f t="shared" si="42"/>
        <v>0</v>
      </c>
      <c r="J157" s="871">
        <f t="shared" si="42"/>
        <v>0</v>
      </c>
      <c r="K157" s="872">
        <f t="shared" si="42"/>
        <v>0</v>
      </c>
      <c r="L157" s="35"/>
      <c r="M157" s="857"/>
      <c r="N157" s="881"/>
      <c r="O157" s="837"/>
      <c r="P157" s="238"/>
      <c r="Q157" s="238"/>
      <c r="S157" s="7"/>
      <c r="Y157" s="7"/>
      <c r="Z157" s="7"/>
      <c r="AF157" s="7"/>
    </row>
    <row r="158" spans="2:32" ht="15.75" outlineLevel="1" thickBot="1" x14ac:dyDescent="0.3">
      <c r="B158" s="35"/>
      <c r="C158" s="35"/>
      <c r="D158" s="35"/>
      <c r="E158" s="35"/>
      <c r="F158" s="35"/>
      <c r="G158" s="35"/>
      <c r="H158" s="35"/>
      <c r="I158" s="35"/>
      <c r="J158" s="35"/>
      <c r="K158" s="35"/>
      <c r="L158" s="35"/>
      <c r="M158" s="120"/>
      <c r="N158" s="120"/>
      <c r="O158" s="837"/>
      <c r="P158" s="238"/>
      <c r="Q158" s="238"/>
      <c r="S158" s="7"/>
      <c r="Y158" s="7"/>
      <c r="Z158" s="7"/>
      <c r="AF158" s="7"/>
    </row>
    <row r="159" spans="2:32" ht="15.75" outlineLevel="1" thickBot="1" x14ac:dyDescent="0.3">
      <c r="B159" s="817" t="s">
        <v>2343</v>
      </c>
      <c r="C159" s="827" t="s">
        <v>2344</v>
      </c>
      <c r="D159" s="35"/>
      <c r="E159" s="35"/>
      <c r="F159" s="35"/>
      <c r="G159" s="35"/>
      <c r="H159" s="35"/>
      <c r="I159" s="35"/>
      <c r="J159" s="35"/>
      <c r="K159" s="35"/>
      <c r="L159" s="35"/>
      <c r="M159" s="120"/>
      <c r="N159" s="120"/>
      <c r="O159" s="837"/>
      <c r="P159" s="238"/>
      <c r="Q159" s="238"/>
      <c r="S159" s="7"/>
      <c r="Y159" s="7"/>
      <c r="Z159" s="7"/>
      <c r="AF159" s="7"/>
    </row>
    <row r="160" spans="2:32" outlineLevel="1" x14ac:dyDescent="0.25">
      <c r="B160" s="828">
        <v>117</v>
      </c>
      <c r="C160" s="829" t="s">
        <v>2345</v>
      </c>
      <c r="D160" s="830" t="s">
        <v>2346</v>
      </c>
      <c r="E160" s="831" t="s">
        <v>41</v>
      </c>
      <c r="F160" s="832">
        <v>3</v>
      </c>
      <c r="G160" s="926">
        <f t="shared" ref="G160:K162" si="44">G34/(1-G$128)</f>
        <v>11.547450437690625</v>
      </c>
      <c r="H160" s="927">
        <f t="shared" si="44"/>
        <v>12.654157922436434</v>
      </c>
      <c r="I160" s="927">
        <f t="shared" si="44"/>
        <v>13.055400329291036</v>
      </c>
      <c r="J160" s="927">
        <f t="shared" si="44"/>
        <v>13.021920394220791</v>
      </c>
      <c r="K160" s="928">
        <f t="shared" si="44"/>
        <v>13.218834206653604</v>
      </c>
      <c r="L160" s="35"/>
      <c r="M160" s="929" t="s">
        <v>2347</v>
      </c>
      <c r="N160" s="930"/>
      <c r="O160" s="837"/>
      <c r="P160" s="238"/>
      <c r="Q160" s="238"/>
      <c r="S160" s="7"/>
      <c r="Y160" s="7"/>
      <c r="Z160" s="7"/>
      <c r="AF160" s="7"/>
    </row>
    <row r="161" spans="2:32" outlineLevel="1" x14ac:dyDescent="0.25">
      <c r="B161" s="838">
        <f>B160+1</f>
        <v>118</v>
      </c>
      <c r="C161" s="839" t="s">
        <v>2348</v>
      </c>
      <c r="D161" s="840" t="s">
        <v>2349</v>
      </c>
      <c r="E161" s="841" t="s">
        <v>41</v>
      </c>
      <c r="F161" s="842">
        <v>3</v>
      </c>
      <c r="G161" s="865">
        <f t="shared" si="44"/>
        <v>0</v>
      </c>
      <c r="H161" s="866">
        <f t="shared" si="44"/>
        <v>0</v>
      </c>
      <c r="I161" s="866">
        <f t="shared" si="44"/>
        <v>0</v>
      </c>
      <c r="J161" s="866">
        <f t="shared" si="44"/>
        <v>0</v>
      </c>
      <c r="K161" s="867">
        <f t="shared" si="44"/>
        <v>0</v>
      </c>
      <c r="L161" s="35"/>
      <c r="M161" s="91"/>
      <c r="N161" s="37"/>
      <c r="O161" s="837"/>
      <c r="P161" s="238"/>
      <c r="Q161" s="238"/>
      <c r="S161" s="7"/>
      <c r="Y161" s="7"/>
      <c r="Z161" s="7"/>
      <c r="AF161" s="7"/>
    </row>
    <row r="162" spans="2:32" outlineLevel="1" x14ac:dyDescent="0.25">
      <c r="B162" s="838">
        <f t="shared" ref="B162:B176" si="45">B161+1</f>
        <v>119</v>
      </c>
      <c r="C162" s="839" t="s">
        <v>2350</v>
      </c>
      <c r="D162" s="840" t="s">
        <v>2351</v>
      </c>
      <c r="E162" s="841" t="s">
        <v>41</v>
      </c>
      <c r="F162" s="842">
        <v>3</v>
      </c>
      <c r="G162" s="865">
        <f t="shared" si="44"/>
        <v>0</v>
      </c>
      <c r="H162" s="866">
        <f t="shared" si="44"/>
        <v>0</v>
      </c>
      <c r="I162" s="866">
        <f t="shared" si="44"/>
        <v>0</v>
      </c>
      <c r="J162" s="866">
        <f t="shared" si="44"/>
        <v>0</v>
      </c>
      <c r="K162" s="867">
        <f t="shared" si="44"/>
        <v>0</v>
      </c>
      <c r="L162" s="35"/>
      <c r="M162" s="91"/>
      <c r="N162" s="37"/>
      <c r="O162" s="837"/>
      <c r="P162" s="238"/>
      <c r="Q162" s="238"/>
      <c r="S162" s="7"/>
      <c r="Y162" s="7"/>
      <c r="Z162" s="7"/>
      <c r="AF162" s="7"/>
    </row>
    <row r="163" spans="2:32" outlineLevel="1" x14ac:dyDescent="0.25">
      <c r="B163" s="838">
        <f t="shared" si="45"/>
        <v>120</v>
      </c>
      <c r="C163" s="861" t="s">
        <v>2352</v>
      </c>
      <c r="D163" s="862" t="s">
        <v>2353</v>
      </c>
      <c r="E163" s="863" t="s">
        <v>41</v>
      </c>
      <c r="F163" s="864">
        <v>3</v>
      </c>
      <c r="G163" s="865">
        <f>G160+G162</f>
        <v>11.547450437690625</v>
      </c>
      <c r="H163" s="866">
        <f>H160+H162</f>
        <v>12.654157922436434</v>
      </c>
      <c r="I163" s="866">
        <f>I160+I162</f>
        <v>13.055400329291036</v>
      </c>
      <c r="J163" s="866">
        <f>J160+J162</f>
        <v>13.021920394220791</v>
      </c>
      <c r="K163" s="867">
        <f>K160+K162</f>
        <v>13.218834206653604</v>
      </c>
      <c r="L163" s="35"/>
      <c r="M163" s="91" t="s">
        <v>2354</v>
      </c>
      <c r="N163" s="37"/>
      <c r="O163" s="837"/>
      <c r="P163" s="238"/>
      <c r="Q163" s="238"/>
      <c r="S163" s="7"/>
      <c r="Y163" s="7"/>
      <c r="Z163" s="7"/>
      <c r="AF163" s="7"/>
    </row>
    <row r="164" spans="2:32" outlineLevel="1" x14ac:dyDescent="0.25">
      <c r="B164" s="838">
        <f t="shared" si="45"/>
        <v>121</v>
      </c>
      <c r="C164" s="839" t="s">
        <v>2355</v>
      </c>
      <c r="D164" s="840" t="s">
        <v>2356</v>
      </c>
      <c r="E164" s="841" t="s">
        <v>41</v>
      </c>
      <c r="F164" s="842">
        <v>3</v>
      </c>
      <c r="G164" s="865">
        <f t="shared" ref="G164:K166" si="46">G38/(1-G$128)</f>
        <v>1.5581676411838528</v>
      </c>
      <c r="H164" s="866">
        <f t="shared" si="46"/>
        <v>1.6302752786788832</v>
      </c>
      <c r="I164" s="866">
        <f t="shared" si="46"/>
        <v>1.7207122654965994</v>
      </c>
      <c r="J164" s="866">
        <f t="shared" si="46"/>
        <v>1.8677765650989824</v>
      </c>
      <c r="K164" s="867">
        <f t="shared" si="46"/>
        <v>1.9973217581215528</v>
      </c>
      <c r="L164" s="35"/>
      <c r="M164" s="91"/>
      <c r="N164" s="37"/>
      <c r="O164" s="837"/>
      <c r="P164" s="238"/>
      <c r="Q164" s="238"/>
      <c r="S164" s="7"/>
      <c r="Y164" s="7"/>
      <c r="Z164" s="7"/>
      <c r="AF164" s="7"/>
    </row>
    <row r="165" spans="2:32" outlineLevel="1" x14ac:dyDescent="0.25">
      <c r="B165" s="838">
        <f t="shared" si="45"/>
        <v>122</v>
      </c>
      <c r="C165" s="839" t="s">
        <v>2357</v>
      </c>
      <c r="D165" s="840" t="s">
        <v>2358</v>
      </c>
      <c r="E165" s="841" t="s">
        <v>41</v>
      </c>
      <c r="F165" s="842">
        <v>3</v>
      </c>
      <c r="G165" s="865">
        <f t="shared" si="46"/>
        <v>0</v>
      </c>
      <c r="H165" s="866">
        <f t="shared" si="46"/>
        <v>0</v>
      </c>
      <c r="I165" s="866">
        <f t="shared" si="46"/>
        <v>0</v>
      </c>
      <c r="J165" s="866">
        <f t="shared" si="46"/>
        <v>0</v>
      </c>
      <c r="K165" s="867">
        <f t="shared" si="46"/>
        <v>0</v>
      </c>
      <c r="L165" s="35"/>
      <c r="M165" s="91"/>
      <c r="N165" s="37"/>
      <c r="O165" s="837"/>
      <c r="P165" s="238"/>
      <c r="Q165" s="238"/>
      <c r="S165" s="7"/>
      <c r="Y165" s="7"/>
      <c r="Z165" s="7"/>
      <c r="AF165" s="7"/>
    </row>
    <row r="166" spans="2:32" outlineLevel="1" x14ac:dyDescent="0.25">
      <c r="B166" s="838">
        <f t="shared" si="45"/>
        <v>123</v>
      </c>
      <c r="C166" s="868" t="s">
        <v>2359</v>
      </c>
      <c r="D166" s="862" t="s">
        <v>2360</v>
      </c>
      <c r="E166" s="863" t="s">
        <v>41</v>
      </c>
      <c r="F166" s="864">
        <v>3</v>
      </c>
      <c r="G166" s="865">
        <f t="shared" si="46"/>
        <v>0</v>
      </c>
      <c r="H166" s="866">
        <f t="shared" si="46"/>
        <v>0</v>
      </c>
      <c r="I166" s="866">
        <f t="shared" si="46"/>
        <v>0</v>
      </c>
      <c r="J166" s="866">
        <f t="shared" si="46"/>
        <v>0</v>
      </c>
      <c r="K166" s="867">
        <f t="shared" si="46"/>
        <v>0</v>
      </c>
      <c r="L166" s="35"/>
      <c r="M166" s="91"/>
      <c r="N166" s="37"/>
      <c r="O166" s="837"/>
      <c r="P166" s="238"/>
      <c r="Q166" s="238"/>
      <c r="S166" s="7"/>
      <c r="Y166" s="7"/>
      <c r="Z166" s="7"/>
      <c r="AF166" s="7"/>
    </row>
    <row r="167" spans="2:32" outlineLevel="1" x14ac:dyDescent="0.25">
      <c r="B167" s="838">
        <f t="shared" si="45"/>
        <v>124</v>
      </c>
      <c r="C167" s="861" t="s">
        <v>2361</v>
      </c>
      <c r="D167" s="862" t="s">
        <v>2362</v>
      </c>
      <c r="E167" s="863" t="s">
        <v>41</v>
      </c>
      <c r="F167" s="864">
        <v>3</v>
      </c>
      <c r="G167" s="865">
        <f>G164+G166</f>
        <v>1.5581676411838528</v>
      </c>
      <c r="H167" s="866">
        <f>H164+H166</f>
        <v>1.6302752786788832</v>
      </c>
      <c r="I167" s="866">
        <f>I164+I166</f>
        <v>1.7207122654965994</v>
      </c>
      <c r="J167" s="866">
        <f>J164+J166</f>
        <v>1.8677765650989824</v>
      </c>
      <c r="K167" s="867">
        <f>K164+K166</f>
        <v>1.9973217581215528</v>
      </c>
      <c r="L167" s="35"/>
      <c r="M167" s="91" t="s">
        <v>2363</v>
      </c>
      <c r="N167" s="37"/>
      <c r="O167" s="837"/>
      <c r="P167" s="238"/>
      <c r="Q167" s="238"/>
      <c r="S167" s="7"/>
      <c r="Y167" s="7"/>
      <c r="Z167" s="7"/>
      <c r="AF167" s="7"/>
    </row>
    <row r="168" spans="2:32" outlineLevel="1" x14ac:dyDescent="0.25">
      <c r="B168" s="838">
        <f t="shared" si="45"/>
        <v>125</v>
      </c>
      <c r="C168" s="839" t="s">
        <v>2364</v>
      </c>
      <c r="D168" s="840" t="s">
        <v>2365</v>
      </c>
      <c r="E168" s="841" t="s">
        <v>41</v>
      </c>
      <c r="F168" s="842">
        <v>3</v>
      </c>
      <c r="G168" s="865">
        <f t="shared" ref="G168:K169" si="47">G42/(1-G$128)</f>
        <v>28.57327028232946</v>
      </c>
      <c r="H168" s="866">
        <f t="shared" si="47"/>
        <v>30.914476186114861</v>
      </c>
      <c r="I168" s="866">
        <f t="shared" si="47"/>
        <v>31.55723145610169</v>
      </c>
      <c r="J168" s="866">
        <f t="shared" si="47"/>
        <v>31.834522874381388</v>
      </c>
      <c r="K168" s="867">
        <f t="shared" si="47"/>
        <v>30.911599296271223</v>
      </c>
      <c r="L168" s="35"/>
      <c r="M168" s="91"/>
      <c r="N168" s="37"/>
      <c r="O168" s="837"/>
      <c r="P168" s="238"/>
      <c r="Q168" s="238"/>
      <c r="S168" s="7"/>
      <c r="Y168" s="7"/>
      <c r="Z168" s="7"/>
      <c r="AF168" s="7"/>
    </row>
    <row r="169" spans="2:32" outlineLevel="1" x14ac:dyDescent="0.25">
      <c r="B169" s="838">
        <f t="shared" si="45"/>
        <v>126</v>
      </c>
      <c r="C169" s="868" t="s">
        <v>2366</v>
      </c>
      <c r="D169" s="840" t="s">
        <v>2367</v>
      </c>
      <c r="E169" s="863" t="s">
        <v>41</v>
      </c>
      <c r="F169" s="864">
        <v>3</v>
      </c>
      <c r="G169" s="865">
        <f t="shared" si="47"/>
        <v>0</v>
      </c>
      <c r="H169" s="866">
        <f t="shared" si="47"/>
        <v>0</v>
      </c>
      <c r="I169" s="866">
        <f t="shared" si="47"/>
        <v>0</v>
      </c>
      <c r="J169" s="866">
        <f t="shared" si="47"/>
        <v>0</v>
      </c>
      <c r="K169" s="867">
        <f t="shared" si="47"/>
        <v>0</v>
      </c>
      <c r="L169" s="35"/>
      <c r="M169" s="91"/>
      <c r="N169" s="37"/>
      <c r="O169" s="837"/>
      <c r="P169" s="238"/>
      <c r="Q169" s="238"/>
      <c r="S169" s="7"/>
      <c r="Y169" s="7"/>
      <c r="Z169" s="7"/>
      <c r="AF169" s="7"/>
    </row>
    <row r="170" spans="2:32" outlineLevel="1" x14ac:dyDescent="0.25">
      <c r="B170" s="838">
        <f t="shared" si="45"/>
        <v>127</v>
      </c>
      <c r="C170" s="861" t="s">
        <v>2368</v>
      </c>
      <c r="D170" s="862" t="s">
        <v>2369</v>
      </c>
      <c r="E170" s="863" t="s">
        <v>41</v>
      </c>
      <c r="F170" s="864">
        <v>3</v>
      </c>
      <c r="G170" s="865">
        <f>SUM(G168:G169)</f>
        <v>28.57327028232946</v>
      </c>
      <c r="H170" s="866">
        <f>SUM(H168:H169)</f>
        <v>30.914476186114861</v>
      </c>
      <c r="I170" s="866">
        <f>SUM(I168:I169)</f>
        <v>31.55723145610169</v>
      </c>
      <c r="J170" s="866">
        <f>SUM(J168:J169)</f>
        <v>31.834522874381388</v>
      </c>
      <c r="K170" s="867">
        <f>SUM(K168:K169)</f>
        <v>30.911599296271223</v>
      </c>
      <c r="L170" s="35"/>
      <c r="M170" s="91" t="s">
        <v>2370</v>
      </c>
      <c r="N170" s="37"/>
      <c r="O170" s="837"/>
      <c r="P170" s="238"/>
      <c r="Q170" s="238"/>
      <c r="S170" s="7"/>
      <c r="Y170" s="7"/>
      <c r="Z170" s="7"/>
      <c r="AF170" s="7"/>
    </row>
    <row r="171" spans="2:32" outlineLevel="1" x14ac:dyDescent="0.25">
      <c r="B171" s="838">
        <f t="shared" si="45"/>
        <v>128</v>
      </c>
      <c r="C171" s="839" t="s">
        <v>2371</v>
      </c>
      <c r="D171" s="840" t="s">
        <v>2372</v>
      </c>
      <c r="E171" s="841" t="s">
        <v>41</v>
      </c>
      <c r="F171" s="842">
        <v>3</v>
      </c>
      <c r="G171" s="865">
        <f t="shared" ref="G171:K172" si="48">G45/(1-G$128)</f>
        <v>3.7235273816265693</v>
      </c>
      <c r="H171" s="866">
        <f t="shared" si="48"/>
        <v>3.8386439987729326</v>
      </c>
      <c r="I171" s="866">
        <f t="shared" si="48"/>
        <v>3.7381788864772156</v>
      </c>
      <c r="J171" s="866">
        <f t="shared" si="48"/>
        <v>3.7773893036390551</v>
      </c>
      <c r="K171" s="867">
        <f t="shared" si="48"/>
        <v>3.6808236452395509</v>
      </c>
      <c r="L171" s="35"/>
      <c r="M171" s="91"/>
      <c r="N171" s="37"/>
      <c r="O171" s="837"/>
      <c r="P171" s="238"/>
      <c r="Q171" s="238"/>
      <c r="S171" s="7"/>
      <c r="Y171" s="7"/>
      <c r="Z171" s="7"/>
      <c r="AF171" s="7"/>
    </row>
    <row r="172" spans="2:32" outlineLevel="1" x14ac:dyDescent="0.25">
      <c r="B172" s="838">
        <f t="shared" si="45"/>
        <v>129</v>
      </c>
      <c r="C172" s="868" t="s">
        <v>2373</v>
      </c>
      <c r="D172" s="862" t="s">
        <v>2374</v>
      </c>
      <c r="E172" s="863" t="s">
        <v>41</v>
      </c>
      <c r="F172" s="864">
        <v>3</v>
      </c>
      <c r="G172" s="865">
        <f t="shared" si="48"/>
        <v>0</v>
      </c>
      <c r="H172" s="866">
        <f t="shared" si="48"/>
        <v>0</v>
      </c>
      <c r="I172" s="866">
        <f t="shared" si="48"/>
        <v>0</v>
      </c>
      <c r="J172" s="866">
        <f t="shared" si="48"/>
        <v>0</v>
      </c>
      <c r="K172" s="867">
        <f t="shared" si="48"/>
        <v>0</v>
      </c>
      <c r="L172" s="35"/>
      <c r="M172" s="91"/>
      <c r="N172" s="37"/>
      <c r="O172" s="837"/>
      <c r="P172" s="238"/>
      <c r="Q172" s="238"/>
      <c r="S172" s="7"/>
      <c r="Y172" s="7"/>
      <c r="Z172" s="7"/>
      <c r="AF172" s="7"/>
    </row>
    <row r="173" spans="2:32" outlineLevel="1" x14ac:dyDescent="0.25">
      <c r="B173" s="838">
        <f t="shared" si="45"/>
        <v>130</v>
      </c>
      <c r="C173" s="861" t="s">
        <v>2375</v>
      </c>
      <c r="D173" s="862" t="s">
        <v>2376</v>
      </c>
      <c r="E173" s="863" t="s">
        <v>41</v>
      </c>
      <c r="F173" s="864">
        <v>3</v>
      </c>
      <c r="G173" s="865">
        <f>SUM(G171:G172)</f>
        <v>3.7235273816265693</v>
      </c>
      <c r="H173" s="866">
        <f>SUM(H171:H172)</f>
        <v>3.8386439987729326</v>
      </c>
      <c r="I173" s="866">
        <f>SUM(I171:I172)</f>
        <v>3.7381788864772156</v>
      </c>
      <c r="J173" s="866">
        <f>SUM(J171:J172)</f>
        <v>3.7773893036390551</v>
      </c>
      <c r="K173" s="867">
        <f>SUM(K171:K172)</f>
        <v>3.6808236452395509</v>
      </c>
      <c r="L173" s="35"/>
      <c r="M173" s="91" t="s">
        <v>2377</v>
      </c>
      <c r="N173" s="37"/>
      <c r="O173" s="837"/>
      <c r="P173" s="238"/>
      <c r="Q173" s="238"/>
      <c r="S173" s="7"/>
      <c r="Y173" s="7"/>
      <c r="Z173" s="7"/>
      <c r="AF173" s="7"/>
    </row>
    <row r="174" spans="2:32" outlineLevel="1" x14ac:dyDescent="0.25">
      <c r="B174" s="838">
        <f t="shared" si="45"/>
        <v>131</v>
      </c>
      <c r="C174" s="839" t="s">
        <v>2378</v>
      </c>
      <c r="D174" s="840" t="s">
        <v>2379</v>
      </c>
      <c r="E174" s="841" t="s">
        <v>41</v>
      </c>
      <c r="F174" s="842">
        <v>3</v>
      </c>
      <c r="G174" s="865">
        <f t="shared" ref="G174:K175" si="49">G48/(1-G$128)</f>
        <v>0</v>
      </c>
      <c r="H174" s="866">
        <f t="shared" si="49"/>
        <v>0</v>
      </c>
      <c r="I174" s="866">
        <f t="shared" si="49"/>
        <v>0</v>
      </c>
      <c r="J174" s="866">
        <f t="shared" si="49"/>
        <v>0</v>
      </c>
      <c r="K174" s="867">
        <f t="shared" si="49"/>
        <v>0</v>
      </c>
      <c r="L174" s="35"/>
      <c r="M174" s="91"/>
      <c r="N174" s="37"/>
      <c r="O174" s="837"/>
      <c r="P174" s="238"/>
      <c r="Q174" s="238"/>
      <c r="S174" s="7"/>
      <c r="Y174" s="7"/>
      <c r="Z174" s="7"/>
      <c r="AF174" s="7"/>
    </row>
    <row r="175" spans="2:32" outlineLevel="1" x14ac:dyDescent="0.25">
      <c r="B175" s="838">
        <f t="shared" si="45"/>
        <v>132</v>
      </c>
      <c r="C175" s="868" t="s">
        <v>2380</v>
      </c>
      <c r="D175" s="862" t="s">
        <v>2381</v>
      </c>
      <c r="E175" s="863" t="s">
        <v>41</v>
      </c>
      <c r="F175" s="864">
        <v>3</v>
      </c>
      <c r="G175" s="865">
        <f t="shared" si="49"/>
        <v>0</v>
      </c>
      <c r="H175" s="866">
        <f t="shared" si="49"/>
        <v>0</v>
      </c>
      <c r="I175" s="866">
        <f t="shared" si="49"/>
        <v>0</v>
      </c>
      <c r="J175" s="866">
        <f t="shared" si="49"/>
        <v>0</v>
      </c>
      <c r="K175" s="867">
        <f t="shared" si="49"/>
        <v>0</v>
      </c>
      <c r="L175" s="35"/>
      <c r="M175" s="91"/>
      <c r="N175" s="37"/>
      <c r="O175" s="837"/>
      <c r="P175" s="238"/>
      <c r="Q175" s="238"/>
      <c r="S175" s="7"/>
      <c r="Y175" s="7"/>
      <c r="Z175" s="7"/>
      <c r="AF175" s="7"/>
    </row>
    <row r="176" spans="2:32" ht="15.75" outlineLevel="1" thickBot="1" x14ac:dyDescent="0.3">
      <c r="B176" s="849">
        <f t="shared" si="45"/>
        <v>133</v>
      </c>
      <c r="C176" s="869" t="s">
        <v>2382</v>
      </c>
      <c r="D176" s="851" t="s">
        <v>2383</v>
      </c>
      <c r="E176" s="852" t="s">
        <v>41</v>
      </c>
      <c r="F176" s="853">
        <v>3</v>
      </c>
      <c r="G176" s="870">
        <f>SUM(G174:G175)</f>
        <v>0</v>
      </c>
      <c r="H176" s="871">
        <f>SUM(H174:H175)</f>
        <v>0</v>
      </c>
      <c r="I176" s="871">
        <f>SUM(I174:I175)</f>
        <v>0</v>
      </c>
      <c r="J176" s="871">
        <f>SUM(J174:J175)</f>
        <v>0</v>
      </c>
      <c r="K176" s="872">
        <f>SUM(K174:K175)</f>
        <v>0</v>
      </c>
      <c r="L176" s="35"/>
      <c r="M176" s="435" t="s">
        <v>2384</v>
      </c>
      <c r="N176" s="77"/>
      <c r="O176" s="837"/>
      <c r="P176" s="238"/>
      <c r="Q176" s="238"/>
      <c r="S176" s="7"/>
      <c r="Y176" s="7"/>
      <c r="Z176" s="7"/>
      <c r="AF176" s="7"/>
    </row>
    <row r="177" spans="2:32" ht="15.75" outlineLevel="1" thickBot="1" x14ac:dyDescent="0.3">
      <c r="B177" s="35"/>
      <c r="C177" s="35"/>
      <c r="D177" s="35"/>
      <c r="E177" s="35"/>
      <c r="F177" s="35"/>
      <c r="G177" s="35"/>
      <c r="H177" s="35"/>
      <c r="I177" s="35"/>
      <c r="J177" s="35"/>
      <c r="K177" s="35"/>
      <c r="L177" s="35"/>
      <c r="M177" s="120"/>
      <c r="N177" s="120"/>
      <c r="O177" s="837"/>
      <c r="P177" s="238"/>
      <c r="Q177" s="238"/>
      <c r="S177" s="7"/>
      <c r="Y177" s="7"/>
      <c r="Z177" s="7"/>
      <c r="AF177" s="7"/>
    </row>
    <row r="178" spans="2:32" ht="15.75" outlineLevel="1" thickBot="1" x14ac:dyDescent="0.3">
      <c r="B178" s="817" t="s">
        <v>2385</v>
      </c>
      <c r="C178" s="827" t="s">
        <v>2386</v>
      </c>
      <c r="D178" s="35"/>
      <c r="E178" s="35"/>
      <c r="F178" s="35"/>
      <c r="G178" s="35"/>
      <c r="H178" s="35"/>
      <c r="I178" s="35"/>
      <c r="J178" s="35"/>
      <c r="K178" s="35"/>
      <c r="L178" s="35"/>
      <c r="M178" s="120"/>
      <c r="N178" s="120"/>
      <c r="O178" s="837"/>
      <c r="P178" s="238"/>
      <c r="Q178" s="238"/>
      <c r="S178" s="7"/>
      <c r="Y178" s="7"/>
      <c r="Z178" s="7"/>
      <c r="AF178" s="7"/>
    </row>
    <row r="179" spans="2:32" outlineLevel="1" x14ac:dyDescent="0.25">
      <c r="B179" s="828">
        <v>134</v>
      </c>
      <c r="C179" s="829" t="s">
        <v>2387</v>
      </c>
      <c r="D179" s="830" t="s">
        <v>2388</v>
      </c>
      <c r="E179" s="831" t="s">
        <v>41</v>
      </c>
      <c r="F179" s="832">
        <v>3</v>
      </c>
      <c r="G179" s="926">
        <f t="shared" ref="G179:K181" si="50">G53/(1-G$128)</f>
        <v>-57.737252188453127</v>
      </c>
      <c r="H179" s="927">
        <f t="shared" si="50"/>
        <v>-63.270789612182192</v>
      </c>
      <c r="I179" s="927">
        <f t="shared" si="50"/>
        <v>-65.27700164645519</v>
      </c>
      <c r="J179" s="927">
        <f t="shared" si="50"/>
        <v>-65.109601971103956</v>
      </c>
      <c r="K179" s="928">
        <f t="shared" si="50"/>
        <v>-66.094171033268026</v>
      </c>
      <c r="L179" s="35"/>
      <c r="M179" s="929" t="s">
        <v>2389</v>
      </c>
      <c r="N179" s="930"/>
      <c r="O179" s="837"/>
      <c r="P179" s="238"/>
      <c r="Q179" s="238"/>
      <c r="S179" s="7"/>
      <c r="Y179" s="7"/>
      <c r="Z179" s="7"/>
      <c r="AF179" s="7"/>
    </row>
    <row r="180" spans="2:32" outlineLevel="1" x14ac:dyDescent="0.25">
      <c r="B180" s="838">
        <f>B179+1</f>
        <v>135</v>
      </c>
      <c r="C180" s="839" t="s">
        <v>2390</v>
      </c>
      <c r="D180" s="840" t="s">
        <v>2391</v>
      </c>
      <c r="E180" s="841" t="s">
        <v>41</v>
      </c>
      <c r="F180" s="842">
        <v>3</v>
      </c>
      <c r="G180" s="865">
        <f t="shared" si="50"/>
        <v>0</v>
      </c>
      <c r="H180" s="866">
        <f t="shared" si="50"/>
        <v>0</v>
      </c>
      <c r="I180" s="866">
        <f t="shared" si="50"/>
        <v>0</v>
      </c>
      <c r="J180" s="866">
        <f t="shared" si="50"/>
        <v>0</v>
      </c>
      <c r="K180" s="867">
        <f t="shared" si="50"/>
        <v>0</v>
      </c>
      <c r="L180" s="35"/>
      <c r="M180" s="91"/>
      <c r="N180" s="37"/>
      <c r="O180" s="837"/>
      <c r="P180" s="238"/>
      <c r="Q180" s="238"/>
      <c r="S180" s="7"/>
      <c r="Y180" s="7"/>
      <c r="Z180" s="7"/>
      <c r="AF180" s="7"/>
    </row>
    <row r="181" spans="2:32" outlineLevel="1" x14ac:dyDescent="0.25">
      <c r="B181" s="838">
        <f t="shared" ref="B181:B195" si="51">B180+1</f>
        <v>136</v>
      </c>
      <c r="C181" s="839" t="s">
        <v>2392</v>
      </c>
      <c r="D181" s="840" t="s">
        <v>2393</v>
      </c>
      <c r="E181" s="841" t="s">
        <v>41</v>
      </c>
      <c r="F181" s="842">
        <v>3</v>
      </c>
      <c r="G181" s="865">
        <f t="shared" si="50"/>
        <v>0</v>
      </c>
      <c r="H181" s="866">
        <f t="shared" si="50"/>
        <v>0</v>
      </c>
      <c r="I181" s="866">
        <f t="shared" si="50"/>
        <v>0</v>
      </c>
      <c r="J181" s="866">
        <f t="shared" si="50"/>
        <v>0</v>
      </c>
      <c r="K181" s="867">
        <f t="shared" si="50"/>
        <v>0</v>
      </c>
      <c r="L181" s="35"/>
      <c r="M181" s="91"/>
      <c r="N181" s="37"/>
      <c r="O181" s="837"/>
      <c r="P181" s="238"/>
      <c r="Q181" s="238"/>
      <c r="S181" s="7"/>
      <c r="Y181" s="7"/>
      <c r="Z181" s="7"/>
      <c r="AF181" s="7"/>
    </row>
    <row r="182" spans="2:32" outlineLevel="1" x14ac:dyDescent="0.25">
      <c r="B182" s="838">
        <f t="shared" si="51"/>
        <v>137</v>
      </c>
      <c r="C182" s="861" t="s">
        <v>2394</v>
      </c>
      <c r="D182" s="862" t="s">
        <v>2395</v>
      </c>
      <c r="E182" s="863" t="s">
        <v>41</v>
      </c>
      <c r="F182" s="864">
        <v>3</v>
      </c>
      <c r="G182" s="865">
        <f>G179+G181</f>
        <v>-57.737252188453127</v>
      </c>
      <c r="H182" s="866">
        <f>H179+H181</f>
        <v>-63.270789612182192</v>
      </c>
      <c r="I182" s="866">
        <f>I179+I181</f>
        <v>-65.27700164645519</v>
      </c>
      <c r="J182" s="866">
        <f>J179+J181</f>
        <v>-65.109601971103956</v>
      </c>
      <c r="K182" s="867">
        <f>K179+K181</f>
        <v>-66.094171033268026</v>
      </c>
      <c r="L182" s="35"/>
      <c r="M182" s="91" t="s">
        <v>2396</v>
      </c>
      <c r="N182" s="37"/>
      <c r="O182" s="837"/>
      <c r="P182" s="238"/>
      <c r="Q182" s="238"/>
      <c r="S182" s="7"/>
      <c r="Y182" s="7"/>
      <c r="Z182" s="7"/>
      <c r="AF182" s="7"/>
    </row>
    <row r="183" spans="2:32" outlineLevel="1" x14ac:dyDescent="0.25">
      <c r="B183" s="838">
        <f t="shared" si="51"/>
        <v>138</v>
      </c>
      <c r="C183" s="839" t="s">
        <v>2397</v>
      </c>
      <c r="D183" s="840" t="s">
        <v>2398</v>
      </c>
      <c r="E183" s="841" t="s">
        <v>41</v>
      </c>
      <c r="F183" s="842">
        <v>3</v>
      </c>
      <c r="G183" s="865">
        <f t="shared" ref="G183:K185" si="52">G57/(1-G$128)</f>
        <v>-7.7908382059192647</v>
      </c>
      <c r="H183" s="866">
        <f t="shared" si="52"/>
        <v>-8.1513763933944148</v>
      </c>
      <c r="I183" s="866">
        <f t="shared" si="52"/>
        <v>-8.6035613274829963</v>
      </c>
      <c r="J183" s="866">
        <f t="shared" si="52"/>
        <v>-9.3388828254949114</v>
      </c>
      <c r="K183" s="867">
        <f t="shared" si="52"/>
        <v>-9.9866087906077627</v>
      </c>
      <c r="L183" s="35"/>
      <c r="M183" s="91"/>
      <c r="N183" s="37"/>
      <c r="O183" s="837"/>
      <c r="P183" s="238"/>
      <c r="Q183" s="238"/>
      <c r="S183" s="7"/>
      <c r="Y183" s="7"/>
      <c r="Z183" s="7"/>
      <c r="AF183" s="7"/>
    </row>
    <row r="184" spans="2:32" outlineLevel="1" x14ac:dyDescent="0.25">
      <c r="B184" s="838">
        <f t="shared" si="51"/>
        <v>139</v>
      </c>
      <c r="C184" s="839" t="s">
        <v>2399</v>
      </c>
      <c r="D184" s="840" t="s">
        <v>2400</v>
      </c>
      <c r="E184" s="841" t="s">
        <v>41</v>
      </c>
      <c r="F184" s="842">
        <v>3</v>
      </c>
      <c r="G184" s="865">
        <f t="shared" si="52"/>
        <v>0</v>
      </c>
      <c r="H184" s="866">
        <f t="shared" si="52"/>
        <v>0</v>
      </c>
      <c r="I184" s="866">
        <f t="shared" si="52"/>
        <v>0</v>
      </c>
      <c r="J184" s="866">
        <f t="shared" si="52"/>
        <v>0</v>
      </c>
      <c r="K184" s="867">
        <f t="shared" si="52"/>
        <v>0</v>
      </c>
      <c r="L184" s="35"/>
      <c r="M184" s="91"/>
      <c r="N184" s="37"/>
      <c r="O184" s="837"/>
      <c r="P184" s="238"/>
      <c r="Q184" s="238"/>
      <c r="S184" s="7"/>
      <c r="Y184" s="7"/>
      <c r="Z184" s="7"/>
      <c r="AF184" s="7"/>
    </row>
    <row r="185" spans="2:32" outlineLevel="1" x14ac:dyDescent="0.25">
      <c r="B185" s="838">
        <f t="shared" si="51"/>
        <v>140</v>
      </c>
      <c r="C185" s="868" t="s">
        <v>2401</v>
      </c>
      <c r="D185" s="862" t="s">
        <v>2402</v>
      </c>
      <c r="E185" s="863" t="s">
        <v>41</v>
      </c>
      <c r="F185" s="864">
        <v>3</v>
      </c>
      <c r="G185" s="865">
        <f t="shared" si="52"/>
        <v>0</v>
      </c>
      <c r="H185" s="866">
        <f t="shared" si="52"/>
        <v>0</v>
      </c>
      <c r="I185" s="866">
        <f t="shared" si="52"/>
        <v>0</v>
      </c>
      <c r="J185" s="866">
        <f t="shared" si="52"/>
        <v>0</v>
      </c>
      <c r="K185" s="867">
        <f t="shared" si="52"/>
        <v>0</v>
      </c>
      <c r="L185" s="35"/>
      <c r="M185" s="91"/>
      <c r="N185" s="37"/>
      <c r="O185" s="837"/>
      <c r="P185" s="238"/>
      <c r="Q185" s="238"/>
      <c r="S185" s="7"/>
      <c r="Y185" s="7"/>
      <c r="Z185" s="7"/>
      <c r="AF185" s="7"/>
    </row>
    <row r="186" spans="2:32" outlineLevel="1" x14ac:dyDescent="0.25">
      <c r="B186" s="838">
        <f t="shared" si="51"/>
        <v>141</v>
      </c>
      <c r="C186" s="861" t="s">
        <v>2403</v>
      </c>
      <c r="D186" s="862" t="s">
        <v>2404</v>
      </c>
      <c r="E186" s="863" t="s">
        <v>41</v>
      </c>
      <c r="F186" s="864">
        <v>3</v>
      </c>
      <c r="G186" s="865">
        <f>G183+G185</f>
        <v>-7.7908382059192647</v>
      </c>
      <c r="H186" s="866">
        <f>H183+H185</f>
        <v>-8.1513763933944148</v>
      </c>
      <c r="I186" s="866">
        <f>I183+I185</f>
        <v>-8.6035613274829963</v>
      </c>
      <c r="J186" s="866">
        <f>J183+J185</f>
        <v>-9.3388828254949114</v>
      </c>
      <c r="K186" s="867">
        <f>K183+K185</f>
        <v>-9.9866087906077627</v>
      </c>
      <c r="L186" s="35"/>
      <c r="M186" s="91" t="s">
        <v>2405</v>
      </c>
      <c r="N186" s="37"/>
      <c r="O186" s="837"/>
      <c r="P186" s="238"/>
      <c r="Q186" s="238"/>
      <c r="S186" s="7"/>
      <c r="Y186" s="7"/>
      <c r="Z186" s="7"/>
      <c r="AF186" s="7"/>
    </row>
    <row r="187" spans="2:32" outlineLevel="1" x14ac:dyDescent="0.25">
      <c r="B187" s="838">
        <f t="shared" si="51"/>
        <v>142</v>
      </c>
      <c r="C187" s="839" t="s">
        <v>2406</v>
      </c>
      <c r="D187" s="840" t="s">
        <v>2407</v>
      </c>
      <c r="E187" s="841" t="s">
        <v>41</v>
      </c>
      <c r="F187" s="842">
        <v>3</v>
      </c>
      <c r="G187" s="865">
        <f t="shared" ref="G187:K188" si="53">G61/(1-G$128)</f>
        <v>-57.14654056465892</v>
      </c>
      <c r="H187" s="866">
        <f t="shared" si="53"/>
        <v>-61.828952372229722</v>
      </c>
      <c r="I187" s="866">
        <f t="shared" si="53"/>
        <v>-63.114462912203379</v>
      </c>
      <c r="J187" s="866">
        <f t="shared" si="53"/>
        <v>-63.669045748762777</v>
      </c>
      <c r="K187" s="867">
        <f t="shared" si="53"/>
        <v>-61.823198592542447</v>
      </c>
      <c r="L187" s="35"/>
      <c r="M187" s="91"/>
      <c r="N187" s="37"/>
      <c r="O187" s="837"/>
      <c r="P187" s="238"/>
      <c r="Q187" s="238"/>
      <c r="S187" s="7"/>
      <c r="Y187" s="7"/>
      <c r="Z187" s="7"/>
      <c r="AF187" s="7"/>
    </row>
    <row r="188" spans="2:32" outlineLevel="1" x14ac:dyDescent="0.25">
      <c r="B188" s="838">
        <f t="shared" si="51"/>
        <v>143</v>
      </c>
      <c r="C188" s="868" t="s">
        <v>2408</v>
      </c>
      <c r="D188" s="840" t="s">
        <v>2409</v>
      </c>
      <c r="E188" s="863" t="s">
        <v>41</v>
      </c>
      <c r="F188" s="864">
        <v>3</v>
      </c>
      <c r="G188" s="865">
        <f t="shared" si="53"/>
        <v>0</v>
      </c>
      <c r="H188" s="866">
        <f t="shared" si="53"/>
        <v>0</v>
      </c>
      <c r="I188" s="866">
        <f t="shared" si="53"/>
        <v>0</v>
      </c>
      <c r="J188" s="866">
        <f t="shared" si="53"/>
        <v>0</v>
      </c>
      <c r="K188" s="867">
        <f t="shared" si="53"/>
        <v>0</v>
      </c>
      <c r="L188" s="35"/>
      <c r="M188" s="91"/>
      <c r="N188" s="37"/>
      <c r="O188" s="837"/>
      <c r="P188" s="238"/>
      <c r="Q188" s="238"/>
      <c r="S188" s="7"/>
      <c r="Y188" s="7"/>
      <c r="Z188" s="7"/>
      <c r="AF188" s="7"/>
    </row>
    <row r="189" spans="2:32" outlineLevel="1" x14ac:dyDescent="0.25">
      <c r="B189" s="838">
        <f t="shared" si="51"/>
        <v>144</v>
      </c>
      <c r="C189" s="861" t="s">
        <v>2410</v>
      </c>
      <c r="D189" s="862" t="s">
        <v>2411</v>
      </c>
      <c r="E189" s="863" t="s">
        <v>41</v>
      </c>
      <c r="F189" s="864">
        <v>3</v>
      </c>
      <c r="G189" s="865">
        <f>SUM(G187:G188)</f>
        <v>-57.14654056465892</v>
      </c>
      <c r="H189" s="866">
        <f>SUM(H187:H188)</f>
        <v>-61.828952372229722</v>
      </c>
      <c r="I189" s="866">
        <f>SUM(I187:I188)</f>
        <v>-63.114462912203379</v>
      </c>
      <c r="J189" s="866">
        <f>SUM(J187:J188)</f>
        <v>-63.669045748762777</v>
      </c>
      <c r="K189" s="867">
        <f>SUM(K187:K188)</f>
        <v>-61.823198592542447</v>
      </c>
      <c r="L189" s="35"/>
      <c r="M189" s="91" t="s">
        <v>2412</v>
      </c>
      <c r="N189" s="37"/>
      <c r="O189" s="837"/>
      <c r="P189" s="238"/>
      <c r="Q189" s="238"/>
      <c r="S189" s="7"/>
      <c r="Y189" s="7"/>
      <c r="Z189" s="7"/>
      <c r="AF189" s="7"/>
    </row>
    <row r="190" spans="2:32" outlineLevel="1" x14ac:dyDescent="0.25">
      <c r="B190" s="838">
        <f t="shared" si="51"/>
        <v>145</v>
      </c>
      <c r="C190" s="839" t="s">
        <v>2413</v>
      </c>
      <c r="D190" s="840" t="s">
        <v>2414</v>
      </c>
      <c r="E190" s="841" t="s">
        <v>41</v>
      </c>
      <c r="F190" s="842">
        <v>3</v>
      </c>
      <c r="G190" s="865">
        <f t="shared" ref="G190:K191" si="54">G64/(1-G$128)</f>
        <v>-7.4470547632531385</v>
      </c>
      <c r="H190" s="866">
        <f t="shared" si="54"/>
        <v>-7.6772879975458652</v>
      </c>
      <c r="I190" s="866">
        <f t="shared" si="54"/>
        <v>-7.4763577729544313</v>
      </c>
      <c r="J190" s="866">
        <f t="shared" si="54"/>
        <v>-7.5547786072781102</v>
      </c>
      <c r="K190" s="867">
        <f t="shared" si="54"/>
        <v>-7.3616472904791017</v>
      </c>
      <c r="L190" s="35"/>
      <c r="M190" s="91"/>
      <c r="N190" s="37"/>
      <c r="O190" s="837"/>
      <c r="P190" s="238"/>
      <c r="Q190" s="238"/>
      <c r="S190" s="7"/>
      <c r="Y190" s="7"/>
      <c r="Z190" s="7"/>
      <c r="AF190" s="7"/>
    </row>
    <row r="191" spans="2:32" outlineLevel="1" x14ac:dyDescent="0.25">
      <c r="B191" s="838">
        <f t="shared" si="51"/>
        <v>146</v>
      </c>
      <c r="C191" s="868" t="s">
        <v>2415</v>
      </c>
      <c r="D191" s="862" t="s">
        <v>2416</v>
      </c>
      <c r="E191" s="863" t="s">
        <v>41</v>
      </c>
      <c r="F191" s="864">
        <v>3</v>
      </c>
      <c r="G191" s="865">
        <f t="shared" si="54"/>
        <v>0</v>
      </c>
      <c r="H191" s="866">
        <f t="shared" si="54"/>
        <v>0</v>
      </c>
      <c r="I191" s="866">
        <f t="shared" si="54"/>
        <v>0</v>
      </c>
      <c r="J191" s="866">
        <f t="shared" si="54"/>
        <v>0</v>
      </c>
      <c r="K191" s="867">
        <f t="shared" si="54"/>
        <v>0</v>
      </c>
      <c r="L191" s="35"/>
      <c r="M191" s="91"/>
      <c r="N191" s="37"/>
      <c r="O191" s="837"/>
      <c r="P191" s="238"/>
      <c r="Q191" s="238"/>
      <c r="S191" s="7"/>
      <c r="Y191" s="7"/>
      <c r="Z191" s="7"/>
      <c r="AF191" s="7"/>
    </row>
    <row r="192" spans="2:32" outlineLevel="1" x14ac:dyDescent="0.25">
      <c r="B192" s="838">
        <f t="shared" si="51"/>
        <v>147</v>
      </c>
      <c r="C192" s="861" t="s">
        <v>2417</v>
      </c>
      <c r="D192" s="862" t="s">
        <v>2418</v>
      </c>
      <c r="E192" s="863" t="s">
        <v>41</v>
      </c>
      <c r="F192" s="864">
        <v>3</v>
      </c>
      <c r="G192" s="865">
        <f>SUM(G190:G191)</f>
        <v>-7.4470547632531385</v>
      </c>
      <c r="H192" s="866">
        <f>SUM(H190:H191)</f>
        <v>-7.6772879975458652</v>
      </c>
      <c r="I192" s="866">
        <f>SUM(I190:I191)</f>
        <v>-7.4763577729544313</v>
      </c>
      <c r="J192" s="866">
        <f>SUM(J190:J191)</f>
        <v>-7.5547786072781102</v>
      </c>
      <c r="K192" s="867">
        <f>SUM(K190:K191)</f>
        <v>-7.3616472904791017</v>
      </c>
      <c r="L192" s="35"/>
      <c r="M192" s="91" t="s">
        <v>2419</v>
      </c>
      <c r="N192" s="37"/>
      <c r="O192" s="837"/>
      <c r="P192" s="238"/>
      <c r="Q192" s="238"/>
      <c r="S192" s="7"/>
      <c r="Y192" s="7"/>
      <c r="Z192" s="7"/>
      <c r="AF192" s="7"/>
    </row>
    <row r="193" spans="2:32" outlineLevel="1" x14ac:dyDescent="0.25">
      <c r="B193" s="838">
        <f t="shared" si="51"/>
        <v>148</v>
      </c>
      <c r="C193" s="839" t="s">
        <v>2420</v>
      </c>
      <c r="D193" s="840" t="s">
        <v>2421</v>
      </c>
      <c r="E193" s="841" t="s">
        <v>41</v>
      </c>
      <c r="F193" s="842">
        <v>3</v>
      </c>
      <c r="G193" s="865">
        <f t="shared" ref="G193:K194" si="55">G67/(1-G$128)</f>
        <v>0</v>
      </c>
      <c r="H193" s="866">
        <f t="shared" si="55"/>
        <v>0</v>
      </c>
      <c r="I193" s="866">
        <f t="shared" si="55"/>
        <v>0</v>
      </c>
      <c r="J193" s="866">
        <f t="shared" si="55"/>
        <v>0</v>
      </c>
      <c r="K193" s="867">
        <f t="shared" si="55"/>
        <v>0</v>
      </c>
      <c r="L193" s="35"/>
      <c r="M193" s="91"/>
      <c r="N193" s="37"/>
      <c r="O193" s="837"/>
      <c r="P193" s="238"/>
      <c r="Q193" s="238"/>
      <c r="S193" s="7"/>
      <c r="Y193" s="7"/>
      <c r="Z193" s="7"/>
      <c r="AF193" s="7"/>
    </row>
    <row r="194" spans="2:32" outlineLevel="1" x14ac:dyDescent="0.25">
      <c r="B194" s="838">
        <f t="shared" si="51"/>
        <v>149</v>
      </c>
      <c r="C194" s="868" t="s">
        <v>2422</v>
      </c>
      <c r="D194" s="862" t="s">
        <v>2423</v>
      </c>
      <c r="E194" s="863" t="s">
        <v>41</v>
      </c>
      <c r="F194" s="864">
        <v>3</v>
      </c>
      <c r="G194" s="865">
        <f t="shared" si="55"/>
        <v>0</v>
      </c>
      <c r="H194" s="866">
        <f t="shared" si="55"/>
        <v>0</v>
      </c>
      <c r="I194" s="866">
        <f t="shared" si="55"/>
        <v>0</v>
      </c>
      <c r="J194" s="866">
        <f t="shared" si="55"/>
        <v>0</v>
      </c>
      <c r="K194" s="867">
        <f t="shared" si="55"/>
        <v>0</v>
      </c>
      <c r="L194" s="35"/>
      <c r="M194" s="91"/>
      <c r="N194" s="37"/>
      <c r="O194" s="837"/>
      <c r="P194" s="238"/>
      <c r="Q194" s="238"/>
      <c r="S194" s="7"/>
      <c r="Y194" s="7"/>
      <c r="Z194" s="7"/>
      <c r="AF194" s="7"/>
    </row>
    <row r="195" spans="2:32" ht="15.75" outlineLevel="1" thickBot="1" x14ac:dyDescent="0.3">
      <c r="B195" s="849">
        <f t="shared" si="51"/>
        <v>150</v>
      </c>
      <c r="C195" s="869" t="s">
        <v>2424</v>
      </c>
      <c r="D195" s="851" t="s">
        <v>2425</v>
      </c>
      <c r="E195" s="852" t="s">
        <v>41</v>
      </c>
      <c r="F195" s="853">
        <v>3</v>
      </c>
      <c r="G195" s="870">
        <f>SUM(G193:G194)</f>
        <v>0</v>
      </c>
      <c r="H195" s="871">
        <f>SUM(H193:H194)</f>
        <v>0</v>
      </c>
      <c r="I195" s="871">
        <f>SUM(I193:I194)</f>
        <v>0</v>
      </c>
      <c r="J195" s="871">
        <f>SUM(J193:J194)</f>
        <v>0</v>
      </c>
      <c r="K195" s="872">
        <f>SUM(K193:K194)</f>
        <v>0</v>
      </c>
      <c r="L195" s="35"/>
      <c r="M195" s="435" t="s">
        <v>2426</v>
      </c>
      <c r="N195" s="77"/>
      <c r="O195" s="837"/>
      <c r="P195" s="238"/>
      <c r="Q195" s="238"/>
      <c r="S195" s="7"/>
      <c r="Y195" s="7"/>
      <c r="Z195" s="7"/>
      <c r="AF195" s="7"/>
    </row>
    <row r="196" spans="2:32" ht="15.75" outlineLevel="1" thickBot="1" x14ac:dyDescent="0.3">
      <c r="B196" s="35"/>
      <c r="C196" s="35"/>
      <c r="D196" s="35"/>
      <c r="E196" s="35"/>
      <c r="F196" s="35"/>
      <c r="G196" s="35"/>
      <c r="H196" s="35"/>
      <c r="I196" s="35"/>
      <c r="J196" s="35"/>
      <c r="K196" s="35"/>
      <c r="L196" s="35"/>
      <c r="M196" s="120"/>
      <c r="N196" s="120"/>
      <c r="O196" s="837"/>
      <c r="P196" s="238"/>
      <c r="Q196" s="238"/>
      <c r="S196" s="7"/>
      <c r="Y196" s="7"/>
      <c r="Z196" s="7"/>
      <c r="AF196" s="7"/>
    </row>
    <row r="197" spans="2:32" ht="15.75" outlineLevel="1" thickBot="1" x14ac:dyDescent="0.3">
      <c r="B197" s="817" t="s">
        <v>2427</v>
      </c>
      <c r="C197" s="827" t="s">
        <v>2428</v>
      </c>
      <c r="D197" s="35"/>
      <c r="E197" s="35"/>
      <c r="F197" s="35"/>
      <c r="G197" s="35"/>
      <c r="H197" s="35"/>
      <c r="I197" s="35"/>
      <c r="J197" s="35"/>
      <c r="K197" s="35"/>
      <c r="L197" s="35"/>
      <c r="M197" s="120"/>
      <c r="N197" s="120"/>
      <c r="O197" s="837"/>
      <c r="P197" s="238"/>
      <c r="Q197" s="238"/>
      <c r="S197" s="7"/>
      <c r="Y197" s="7"/>
      <c r="Z197" s="7"/>
      <c r="AF197" s="7"/>
    </row>
    <row r="198" spans="2:32" outlineLevel="1" x14ac:dyDescent="0.25">
      <c r="B198" s="828">
        <v>151</v>
      </c>
      <c r="C198" s="829" t="s">
        <v>2429</v>
      </c>
      <c r="D198" s="830" t="s">
        <v>2430</v>
      </c>
      <c r="E198" s="831" t="s">
        <v>41</v>
      </c>
      <c r="F198" s="832">
        <v>3</v>
      </c>
      <c r="G198" s="926">
        <f t="shared" ref="G198:K199" si="56">G72/(1-G$128)</f>
        <v>10.049539316964678</v>
      </c>
      <c r="H198" s="927">
        <f t="shared" si="56"/>
        <v>10.254809978335018</v>
      </c>
      <c r="I198" s="927">
        <f t="shared" si="56"/>
        <v>10.36878261014871</v>
      </c>
      <c r="J198" s="927">
        <f t="shared" si="56"/>
        <v>10.380049909258773</v>
      </c>
      <c r="K198" s="928">
        <f t="shared" si="56"/>
        <v>10.257441888804255</v>
      </c>
      <c r="L198" s="35"/>
      <c r="M198" s="929" t="s">
        <v>2431</v>
      </c>
      <c r="N198" s="930"/>
      <c r="O198" s="837"/>
      <c r="P198" s="238"/>
      <c r="Q198" s="238"/>
      <c r="S198" s="7"/>
      <c r="Y198" s="7"/>
      <c r="Z198" s="7"/>
      <c r="AF198" s="7"/>
    </row>
    <row r="199" spans="2:32" outlineLevel="1" x14ac:dyDescent="0.25">
      <c r="B199" s="838">
        <f>B198+1</f>
        <v>152</v>
      </c>
      <c r="C199" s="839" t="s">
        <v>2432</v>
      </c>
      <c r="D199" s="840" t="s">
        <v>2433</v>
      </c>
      <c r="E199" s="841" t="s">
        <v>41</v>
      </c>
      <c r="F199" s="842">
        <v>3</v>
      </c>
      <c r="G199" s="865">
        <f t="shared" si="56"/>
        <v>0</v>
      </c>
      <c r="H199" s="866">
        <f t="shared" si="56"/>
        <v>0</v>
      </c>
      <c r="I199" s="866">
        <f t="shared" si="56"/>
        <v>0</v>
      </c>
      <c r="J199" s="866">
        <f t="shared" si="56"/>
        <v>0</v>
      </c>
      <c r="K199" s="867">
        <f t="shared" si="56"/>
        <v>0</v>
      </c>
      <c r="L199" s="35"/>
      <c r="M199" s="91"/>
      <c r="N199" s="37"/>
      <c r="O199" s="837"/>
      <c r="P199" s="238"/>
      <c r="Q199" s="238"/>
      <c r="S199" s="7"/>
      <c r="Y199" s="7"/>
      <c r="Z199" s="7"/>
      <c r="AF199" s="7"/>
    </row>
    <row r="200" spans="2:32" ht="15.75" outlineLevel="1" thickBot="1" x14ac:dyDescent="0.3">
      <c r="B200" s="873">
        <f>B199+1</f>
        <v>153</v>
      </c>
      <c r="C200" s="874" t="s">
        <v>2434</v>
      </c>
      <c r="D200" s="875" t="s">
        <v>2435</v>
      </c>
      <c r="E200" s="876" t="s">
        <v>41</v>
      </c>
      <c r="F200" s="877">
        <v>3</v>
      </c>
      <c r="G200" s="878">
        <f>SUM(G198:G199)</f>
        <v>10.049539316964678</v>
      </c>
      <c r="H200" s="879">
        <f>SUM(H198:H199)</f>
        <v>10.254809978335018</v>
      </c>
      <c r="I200" s="879">
        <f>SUM(I198:I199)</f>
        <v>10.36878261014871</v>
      </c>
      <c r="J200" s="879">
        <f>SUM(J198:J199)</f>
        <v>10.380049909258773</v>
      </c>
      <c r="K200" s="880">
        <f>SUM(K198:K199)</f>
        <v>10.257441888804255</v>
      </c>
      <c r="L200" s="35"/>
      <c r="M200" s="857" t="s">
        <v>2436</v>
      </c>
      <c r="N200" s="881"/>
      <c r="O200" s="837"/>
      <c r="P200" s="238"/>
      <c r="Q200" s="238"/>
      <c r="S200" s="7"/>
      <c r="Y200" s="7"/>
      <c r="Z200" s="7"/>
      <c r="AF200" s="7"/>
    </row>
    <row r="201" spans="2:32" ht="15.75" outlineLevel="1" thickBot="1" x14ac:dyDescent="0.3">
      <c r="B201" s="35"/>
      <c r="C201" s="35"/>
      <c r="D201" s="35"/>
      <c r="E201" s="35"/>
      <c r="F201" s="35"/>
      <c r="G201" s="35"/>
      <c r="H201" s="35"/>
      <c r="I201" s="35"/>
      <c r="J201" s="35"/>
      <c r="K201" s="35"/>
      <c r="L201" s="35"/>
      <c r="M201" s="120"/>
      <c r="N201" s="120"/>
      <c r="O201" s="837"/>
      <c r="P201" s="238"/>
      <c r="Q201" s="238"/>
      <c r="S201" s="7"/>
      <c r="Y201" s="7"/>
      <c r="Z201" s="7"/>
      <c r="AF201" s="7"/>
    </row>
    <row r="202" spans="2:32" ht="15.75" outlineLevel="1" thickBot="1" x14ac:dyDescent="0.3">
      <c r="B202" s="817" t="s">
        <v>2437</v>
      </c>
      <c r="C202" s="827" t="s">
        <v>2438</v>
      </c>
      <c r="D202" s="35"/>
      <c r="E202" s="35"/>
      <c r="F202" s="35"/>
      <c r="G202" s="35"/>
      <c r="H202" s="35"/>
      <c r="I202" s="35"/>
      <c r="J202" s="35"/>
      <c r="K202" s="35"/>
      <c r="L202" s="35"/>
      <c r="M202" s="120"/>
      <c r="N202" s="120"/>
      <c r="O202" s="837"/>
      <c r="P202" s="238"/>
      <c r="Q202" s="238"/>
      <c r="S202" s="7"/>
      <c r="Y202" s="7"/>
      <c r="Z202" s="7"/>
      <c r="AF202" s="7"/>
    </row>
    <row r="203" spans="2:32" outlineLevel="1" x14ac:dyDescent="0.25">
      <c r="B203" s="828">
        <v>154</v>
      </c>
      <c r="C203" s="829" t="s">
        <v>2439</v>
      </c>
      <c r="D203" s="830" t="s">
        <v>2440</v>
      </c>
      <c r="E203" s="831" t="s">
        <v>41</v>
      </c>
      <c r="F203" s="832">
        <v>3</v>
      </c>
      <c r="G203" s="926">
        <f t="shared" ref="G203:K204" si="57">G77/(1-G$128)</f>
        <v>-10.045473006847624</v>
      </c>
      <c r="H203" s="927">
        <f t="shared" si="57"/>
        <v>-10.250575126484179</v>
      </c>
      <c r="I203" s="927">
        <f t="shared" si="57"/>
        <v>-10.364421938039126</v>
      </c>
      <c r="J203" s="927">
        <f t="shared" si="57"/>
        <v>-10.375899277111902</v>
      </c>
      <c r="K203" s="928">
        <f t="shared" si="57"/>
        <v>-10.253267177768238</v>
      </c>
      <c r="L203" s="35"/>
      <c r="M203" s="929" t="s">
        <v>2441</v>
      </c>
      <c r="N203" s="930"/>
      <c r="O203" s="837"/>
      <c r="P203" s="238"/>
      <c r="Q203" s="238"/>
      <c r="S203" s="7"/>
      <c r="Y203" s="7"/>
      <c r="Z203" s="7"/>
      <c r="AF203" s="7"/>
    </row>
    <row r="204" spans="2:32" outlineLevel="1" x14ac:dyDescent="0.25">
      <c r="B204" s="838">
        <f>B203+1</f>
        <v>155</v>
      </c>
      <c r="C204" s="839" t="s">
        <v>2442</v>
      </c>
      <c r="D204" s="840" t="s">
        <v>2443</v>
      </c>
      <c r="E204" s="841" t="s">
        <v>41</v>
      </c>
      <c r="F204" s="842">
        <v>3</v>
      </c>
      <c r="G204" s="865">
        <f t="shared" si="57"/>
        <v>0</v>
      </c>
      <c r="H204" s="866">
        <f t="shared" si="57"/>
        <v>0</v>
      </c>
      <c r="I204" s="866">
        <f t="shared" si="57"/>
        <v>0</v>
      </c>
      <c r="J204" s="866">
        <f t="shared" si="57"/>
        <v>0</v>
      </c>
      <c r="K204" s="867">
        <f t="shared" si="57"/>
        <v>0</v>
      </c>
      <c r="L204" s="35"/>
      <c r="M204" s="91"/>
      <c r="N204" s="37"/>
      <c r="O204" s="837"/>
      <c r="P204" s="238"/>
      <c r="Q204" s="238"/>
      <c r="S204" s="7"/>
      <c r="Y204" s="7"/>
      <c r="Z204" s="7"/>
      <c r="AF204" s="7"/>
    </row>
    <row r="205" spans="2:32" ht="15.75" outlineLevel="1" thickBot="1" x14ac:dyDescent="0.3">
      <c r="B205" s="873">
        <f>B204+1</f>
        <v>156</v>
      </c>
      <c r="C205" s="874" t="s">
        <v>2444</v>
      </c>
      <c r="D205" s="875" t="s">
        <v>2445</v>
      </c>
      <c r="E205" s="876" t="s">
        <v>41</v>
      </c>
      <c r="F205" s="877">
        <v>3</v>
      </c>
      <c r="G205" s="878">
        <f>SUM(G203:G204)</f>
        <v>-10.045473006847624</v>
      </c>
      <c r="H205" s="879">
        <f>SUM(H203:H204)</f>
        <v>-10.250575126484179</v>
      </c>
      <c r="I205" s="879">
        <f>SUM(I203:I204)</f>
        <v>-10.364421938039126</v>
      </c>
      <c r="J205" s="879">
        <f>SUM(J203:J204)</f>
        <v>-10.375899277111902</v>
      </c>
      <c r="K205" s="880">
        <f>SUM(K203:K204)</f>
        <v>-10.253267177768238</v>
      </c>
      <c r="L205" s="35"/>
      <c r="M205" s="857" t="s">
        <v>2446</v>
      </c>
      <c r="N205" s="881"/>
      <c r="O205" s="837"/>
      <c r="P205" s="238"/>
      <c r="Q205" s="238"/>
      <c r="S205" s="7"/>
      <c r="Y205" s="7"/>
      <c r="Z205" s="7"/>
      <c r="AF205" s="7"/>
    </row>
    <row r="206" spans="2:32" ht="15.75" outlineLevel="1" thickBot="1" x14ac:dyDescent="0.3">
      <c r="B206" s="35"/>
      <c r="C206" s="35"/>
      <c r="D206" s="35"/>
      <c r="E206" s="35"/>
      <c r="F206" s="35"/>
      <c r="G206" s="35"/>
      <c r="H206" s="35"/>
      <c r="I206" s="35"/>
      <c r="J206" s="35"/>
      <c r="K206" s="35"/>
      <c r="L206" s="35"/>
      <c r="M206" s="120"/>
      <c r="N206" s="120"/>
      <c r="O206" s="837"/>
      <c r="P206" s="238"/>
      <c r="Q206" s="238"/>
      <c r="S206" s="7"/>
      <c r="Y206" s="7"/>
      <c r="Z206" s="7"/>
      <c r="AF206" s="7"/>
    </row>
    <row r="207" spans="2:32" ht="15.75" outlineLevel="1" thickBot="1" x14ac:dyDescent="0.3">
      <c r="B207" s="817" t="s">
        <v>2447</v>
      </c>
      <c r="C207" s="827" t="s">
        <v>2448</v>
      </c>
      <c r="D207" s="35"/>
      <c r="E207" s="35"/>
      <c r="F207" s="35"/>
      <c r="G207" s="35"/>
      <c r="H207" s="35"/>
      <c r="I207" s="35"/>
      <c r="J207" s="35"/>
      <c r="K207" s="35"/>
      <c r="L207" s="35"/>
      <c r="M207" s="120"/>
      <c r="N207" s="120"/>
      <c r="O207" s="837"/>
      <c r="P207" s="238"/>
      <c r="Q207" s="238"/>
      <c r="S207" s="7"/>
      <c r="Y207" s="7"/>
      <c r="Z207" s="7"/>
      <c r="AF207" s="7"/>
    </row>
    <row r="208" spans="2:32" ht="15.75" outlineLevel="1" thickBot="1" x14ac:dyDescent="0.3">
      <c r="B208" s="873">
        <v>157</v>
      </c>
      <c r="C208" s="874" t="s">
        <v>2449</v>
      </c>
      <c r="D208" s="883" t="s">
        <v>2450</v>
      </c>
      <c r="E208" s="884" t="s">
        <v>41</v>
      </c>
      <c r="F208" s="885">
        <v>3</v>
      </c>
      <c r="G208" s="931">
        <f>G82/(1-G$128)</f>
        <v>0</v>
      </c>
      <c r="H208" s="932">
        <f>H82/(1-H$128)</f>
        <v>0</v>
      </c>
      <c r="I208" s="932">
        <f>I82/(1-I$128)</f>
        <v>0</v>
      </c>
      <c r="J208" s="932">
        <f>J82/(1-J$128)</f>
        <v>0</v>
      </c>
      <c r="K208" s="933">
        <f>K82/(1-K$128)</f>
        <v>0</v>
      </c>
      <c r="L208" s="35"/>
      <c r="M208" s="934" t="s">
        <v>2451</v>
      </c>
      <c r="N208" s="890"/>
      <c r="O208" s="837"/>
      <c r="P208" s="238"/>
      <c r="Q208" s="238"/>
      <c r="S208" s="7"/>
      <c r="Y208" s="7"/>
      <c r="Z208" s="7"/>
      <c r="AF208" s="7"/>
    </row>
    <row r="209" spans="2:32" ht="15.75" outlineLevel="1" thickBot="1" x14ac:dyDescent="0.3">
      <c r="B209" s="35"/>
      <c r="C209" s="35"/>
      <c r="D209" s="35"/>
      <c r="E209" s="35"/>
      <c r="F209" s="35"/>
      <c r="G209" s="35"/>
      <c r="H209" s="35"/>
      <c r="I209" s="35"/>
      <c r="J209" s="35"/>
      <c r="K209" s="35"/>
      <c r="L209" s="35"/>
      <c r="M209" s="120"/>
      <c r="N209" s="120"/>
      <c r="O209" s="837"/>
      <c r="P209" s="238"/>
      <c r="Q209" s="238"/>
      <c r="S209" s="7"/>
      <c r="Y209" s="7"/>
      <c r="Z209" s="7"/>
      <c r="AF209" s="7"/>
    </row>
    <row r="210" spans="2:32" ht="15.75" outlineLevel="1" thickBot="1" x14ac:dyDescent="0.3">
      <c r="B210" s="817" t="s">
        <v>2452</v>
      </c>
      <c r="C210" s="827" t="s">
        <v>2453</v>
      </c>
      <c r="D210" s="35"/>
      <c r="E210" s="35"/>
      <c r="F210" s="35"/>
      <c r="G210" s="35"/>
      <c r="H210" s="35"/>
      <c r="I210" s="35"/>
      <c r="J210" s="35"/>
      <c r="K210" s="35"/>
      <c r="L210" s="35"/>
      <c r="M210" s="120"/>
      <c r="N210" s="120"/>
      <c r="O210" s="837"/>
      <c r="P210" s="238"/>
      <c r="Q210" s="238"/>
      <c r="S210" s="7"/>
      <c r="Y210" s="7"/>
      <c r="Z210" s="7"/>
      <c r="AF210" s="7"/>
    </row>
    <row r="211" spans="2:32" ht="15.75" outlineLevel="1" thickBot="1" x14ac:dyDescent="0.3">
      <c r="B211" s="873">
        <v>158</v>
      </c>
      <c r="C211" s="874" t="s">
        <v>2454</v>
      </c>
      <c r="D211" s="883" t="s">
        <v>2455</v>
      </c>
      <c r="E211" s="884" t="s">
        <v>41</v>
      </c>
      <c r="F211" s="885">
        <v>3</v>
      </c>
      <c r="G211" s="931">
        <f>G85/(1-G$128)</f>
        <v>0</v>
      </c>
      <c r="H211" s="932">
        <f>H85/(1-H$128)</f>
        <v>0</v>
      </c>
      <c r="I211" s="932">
        <f>I85/(1-I$128)</f>
        <v>0</v>
      </c>
      <c r="J211" s="932">
        <f>J85/(1-J$128)</f>
        <v>0</v>
      </c>
      <c r="K211" s="933">
        <f>K85/(1-K$128)</f>
        <v>0</v>
      </c>
      <c r="L211" s="35"/>
      <c r="M211" s="934" t="s">
        <v>2456</v>
      </c>
      <c r="N211" s="890"/>
      <c r="O211" s="837"/>
      <c r="P211" s="238"/>
      <c r="Q211" s="238"/>
      <c r="S211" s="7"/>
      <c r="Y211" s="7"/>
      <c r="Z211" s="7"/>
      <c r="AF211" s="7"/>
    </row>
    <row r="212" spans="2:32" ht="15.75" outlineLevel="1" thickBot="1" x14ac:dyDescent="0.3">
      <c r="B212" s="35"/>
      <c r="C212" s="35"/>
      <c r="D212" s="35"/>
      <c r="E212" s="35"/>
      <c r="F212" s="35"/>
      <c r="G212" s="35"/>
      <c r="H212" s="35"/>
      <c r="I212" s="35"/>
      <c r="J212" s="35"/>
      <c r="K212" s="35"/>
      <c r="L212" s="35"/>
      <c r="M212" s="120"/>
      <c r="N212" s="120"/>
      <c r="O212" s="837"/>
      <c r="P212" s="238"/>
      <c r="Q212" s="238"/>
      <c r="S212" s="7"/>
      <c r="Y212" s="7"/>
      <c r="Z212" s="7"/>
      <c r="AF212" s="7"/>
    </row>
    <row r="213" spans="2:32" ht="15.75" outlineLevel="1" thickBot="1" x14ac:dyDescent="0.3">
      <c r="B213" s="817" t="s">
        <v>2457</v>
      </c>
      <c r="C213" s="827" t="s">
        <v>2458</v>
      </c>
      <c r="D213" s="35"/>
      <c r="E213" s="35"/>
      <c r="F213" s="35"/>
      <c r="G213" s="35"/>
      <c r="H213" s="35"/>
      <c r="I213" s="35"/>
      <c r="J213" s="35"/>
      <c r="K213" s="35"/>
      <c r="L213" s="35"/>
      <c r="M213" s="120"/>
      <c r="N213" s="120"/>
      <c r="O213" s="837"/>
      <c r="P213" s="238"/>
      <c r="Q213" s="238"/>
      <c r="S213" s="7"/>
      <c r="Y213" s="7"/>
      <c r="Z213" s="7"/>
      <c r="AF213" s="7"/>
    </row>
    <row r="214" spans="2:32" outlineLevel="1" x14ac:dyDescent="0.25">
      <c r="B214" s="828">
        <v>159</v>
      </c>
      <c r="C214" s="829" t="s">
        <v>2459</v>
      </c>
      <c r="D214" s="830" t="s">
        <v>2460</v>
      </c>
      <c r="E214" s="831" t="s">
        <v>41</v>
      </c>
      <c r="F214" s="832">
        <v>3</v>
      </c>
      <c r="G214" s="926">
        <f t="shared" ref="G214:K219" si="58">G88/(1-G$128)</f>
        <v>16.977097614308537</v>
      </c>
      <c r="H214" s="927">
        <f t="shared" si="58"/>
        <v>16.178114391971203</v>
      </c>
      <c r="I214" s="927">
        <f t="shared" si="58"/>
        <v>15.356308591304817</v>
      </c>
      <c r="J214" s="927">
        <f t="shared" si="58"/>
        <v>14.509783397115124</v>
      </c>
      <c r="K214" s="928">
        <f t="shared" si="58"/>
        <v>21.641532390468086</v>
      </c>
      <c r="L214" s="35"/>
      <c r="M214" s="929" t="s">
        <v>2461</v>
      </c>
      <c r="N214" s="930"/>
      <c r="O214" s="837"/>
      <c r="P214" s="238"/>
      <c r="Q214" s="238"/>
      <c r="S214" s="7"/>
      <c r="Y214" s="7"/>
      <c r="Z214" s="7"/>
      <c r="AF214" s="7"/>
    </row>
    <row r="215" spans="2:32" outlineLevel="1" x14ac:dyDescent="0.25">
      <c r="B215" s="838">
        <f>B214+1</f>
        <v>160</v>
      </c>
      <c r="C215" s="839" t="s">
        <v>2462</v>
      </c>
      <c r="D215" s="840" t="s">
        <v>2463</v>
      </c>
      <c r="E215" s="841" t="s">
        <v>41</v>
      </c>
      <c r="F215" s="842">
        <v>3</v>
      </c>
      <c r="G215" s="865">
        <f t="shared" si="58"/>
        <v>2.5030053137112724</v>
      </c>
      <c r="H215" s="866">
        <f t="shared" si="58"/>
        <v>3.0655256638036623</v>
      </c>
      <c r="I215" s="866">
        <f t="shared" si="58"/>
        <v>3.5283100781959122</v>
      </c>
      <c r="J215" s="866">
        <f t="shared" si="58"/>
        <v>4.0453092149174275</v>
      </c>
      <c r="K215" s="867">
        <f t="shared" si="58"/>
        <v>4.4180889855621928</v>
      </c>
      <c r="L215" s="35"/>
      <c r="M215" s="91"/>
      <c r="N215" s="37"/>
      <c r="O215" s="837"/>
      <c r="P215" s="238"/>
      <c r="Q215" s="238"/>
      <c r="S215" s="7"/>
      <c r="Y215" s="7"/>
      <c r="Z215" s="7"/>
      <c r="AF215" s="7"/>
    </row>
    <row r="216" spans="2:32" outlineLevel="1" x14ac:dyDescent="0.25">
      <c r="B216" s="838">
        <f>B215+1</f>
        <v>161</v>
      </c>
      <c r="C216" s="839" t="s">
        <v>2464</v>
      </c>
      <c r="D216" s="840" t="s">
        <v>2465</v>
      </c>
      <c r="E216" s="841" t="s">
        <v>41</v>
      </c>
      <c r="F216" s="842">
        <v>3</v>
      </c>
      <c r="G216" s="865">
        <f t="shared" si="58"/>
        <v>50.344692917567947</v>
      </c>
      <c r="H216" s="866">
        <f t="shared" si="58"/>
        <v>49.262736431655263</v>
      </c>
      <c r="I216" s="866">
        <f t="shared" si="58"/>
        <v>48.2871710853004</v>
      </c>
      <c r="J216" s="866">
        <f t="shared" si="58"/>
        <v>47.526410760943754</v>
      </c>
      <c r="K216" s="867">
        <f t="shared" si="58"/>
        <v>47.581003660373604</v>
      </c>
      <c r="L216" s="35"/>
      <c r="M216" s="91"/>
      <c r="N216" s="37"/>
      <c r="O216" s="837"/>
      <c r="P216" s="238"/>
      <c r="Q216" s="238"/>
      <c r="S216" s="7"/>
      <c r="Y216" s="7"/>
      <c r="Z216" s="7"/>
      <c r="AF216" s="7"/>
    </row>
    <row r="217" spans="2:32" outlineLevel="1" x14ac:dyDescent="0.25">
      <c r="B217" s="838">
        <f>B216+1</f>
        <v>162</v>
      </c>
      <c r="C217" s="839" t="s">
        <v>2466</v>
      </c>
      <c r="D217" s="840" t="s">
        <v>2467</v>
      </c>
      <c r="E217" s="841" t="s">
        <v>41</v>
      </c>
      <c r="F217" s="842">
        <v>3</v>
      </c>
      <c r="G217" s="865">
        <f t="shared" si="58"/>
        <v>0</v>
      </c>
      <c r="H217" s="866">
        <f t="shared" si="58"/>
        <v>0</v>
      </c>
      <c r="I217" s="866">
        <f t="shared" si="58"/>
        <v>0</v>
      </c>
      <c r="J217" s="866">
        <f t="shared" si="58"/>
        <v>0</v>
      </c>
      <c r="K217" s="867">
        <f t="shared" si="58"/>
        <v>0</v>
      </c>
      <c r="L217" s="35"/>
      <c r="M217" s="91"/>
      <c r="N217" s="37"/>
      <c r="O217" s="837"/>
      <c r="P217" s="238"/>
      <c r="Q217" s="238"/>
      <c r="S217" s="7"/>
      <c r="Y217" s="7"/>
      <c r="Z217" s="7"/>
      <c r="AF217" s="7"/>
    </row>
    <row r="218" spans="2:32" outlineLevel="1" x14ac:dyDescent="0.25">
      <c r="B218" s="838">
        <f>B217+1</f>
        <v>163</v>
      </c>
      <c r="C218" s="839" t="s">
        <v>2468</v>
      </c>
      <c r="D218" s="840" t="s">
        <v>2469</v>
      </c>
      <c r="E218" s="841" t="s">
        <v>41</v>
      </c>
      <c r="F218" s="842">
        <v>3</v>
      </c>
      <c r="G218" s="865">
        <f t="shared" si="58"/>
        <v>0</v>
      </c>
      <c r="H218" s="866">
        <f t="shared" si="58"/>
        <v>0</v>
      </c>
      <c r="I218" s="866">
        <f t="shared" si="58"/>
        <v>0</v>
      </c>
      <c r="J218" s="866">
        <f t="shared" si="58"/>
        <v>0</v>
      </c>
      <c r="K218" s="867">
        <f t="shared" si="58"/>
        <v>0</v>
      </c>
      <c r="L218" s="35"/>
      <c r="M218" s="91"/>
      <c r="N218" s="37"/>
      <c r="O218" s="837"/>
      <c r="P218" s="238"/>
      <c r="Q218" s="238"/>
      <c r="S218" s="7"/>
      <c r="Y218" s="7"/>
      <c r="Z218" s="7"/>
      <c r="AF218" s="7"/>
    </row>
    <row r="219" spans="2:32" ht="15.75" outlineLevel="1" thickBot="1" x14ac:dyDescent="0.3">
      <c r="B219" s="873">
        <f>B218+1</f>
        <v>164</v>
      </c>
      <c r="C219" s="896" t="s">
        <v>2470</v>
      </c>
      <c r="D219" s="875" t="s">
        <v>2471</v>
      </c>
      <c r="E219" s="876" t="s">
        <v>41</v>
      </c>
      <c r="F219" s="877">
        <v>3</v>
      </c>
      <c r="G219" s="878">
        <f t="shared" si="58"/>
        <v>1.1641105512216325E-2</v>
      </c>
      <c r="H219" s="879">
        <f t="shared" si="58"/>
        <v>1.1641105512216325E-2</v>
      </c>
      <c r="I219" s="879">
        <f t="shared" si="58"/>
        <v>1.1641105512216325E-2</v>
      </c>
      <c r="J219" s="879">
        <f t="shared" si="58"/>
        <v>1.1641105512216325E-2</v>
      </c>
      <c r="K219" s="880">
        <f t="shared" si="58"/>
        <v>1.1641105512216325E-2</v>
      </c>
      <c r="L219" s="35"/>
      <c r="M219" s="857"/>
      <c r="N219" s="881"/>
      <c r="O219" s="837"/>
      <c r="P219" s="238"/>
      <c r="Q219" s="238"/>
      <c r="S219" s="7"/>
      <c r="Y219" s="7"/>
      <c r="Z219" s="7"/>
      <c r="AF219" s="7"/>
    </row>
    <row r="220" spans="2:32" ht="15.75" outlineLevel="1" thickBot="1" x14ac:dyDescent="0.3">
      <c r="B220" s="35"/>
      <c r="C220" s="35"/>
      <c r="D220" s="35"/>
      <c r="E220" s="35"/>
      <c r="F220" s="35"/>
      <c r="G220" s="35"/>
      <c r="H220" s="35"/>
      <c r="I220" s="35"/>
      <c r="J220" s="35"/>
      <c r="K220" s="35"/>
      <c r="L220" s="35"/>
      <c r="M220" s="120"/>
      <c r="N220" s="120"/>
      <c r="O220" s="837"/>
      <c r="P220" s="238"/>
      <c r="Q220" s="238"/>
      <c r="S220" s="7"/>
      <c r="Y220" s="7"/>
      <c r="Z220" s="7"/>
      <c r="AF220" s="7"/>
    </row>
    <row r="221" spans="2:32" ht="15.75" outlineLevel="1" thickBot="1" x14ac:dyDescent="0.3">
      <c r="B221" s="817" t="s">
        <v>2472</v>
      </c>
      <c r="C221" s="827" t="s">
        <v>2473</v>
      </c>
      <c r="D221" s="35"/>
      <c r="E221" s="35"/>
      <c r="F221" s="35"/>
      <c r="G221" s="35"/>
      <c r="H221" s="35"/>
      <c r="I221" s="35"/>
      <c r="J221" s="35"/>
      <c r="K221" s="35"/>
      <c r="L221" s="35"/>
      <c r="M221" s="120"/>
      <c r="N221" s="120"/>
      <c r="O221" s="837"/>
      <c r="P221" s="238"/>
      <c r="Q221" s="238"/>
      <c r="S221" s="7"/>
      <c r="Y221" s="7"/>
      <c r="Z221" s="7"/>
      <c r="AF221" s="7"/>
    </row>
    <row r="222" spans="2:32" outlineLevel="1" x14ac:dyDescent="0.25">
      <c r="B222" s="828">
        <v>165</v>
      </c>
      <c r="C222" s="829" t="s">
        <v>2474</v>
      </c>
      <c r="D222" s="830" t="s">
        <v>2475</v>
      </c>
      <c r="E222" s="831" t="s">
        <v>41</v>
      </c>
      <c r="F222" s="832">
        <v>3</v>
      </c>
      <c r="G222" s="926">
        <f t="shared" ref="G222:K227" si="59">G96/(1-G$128)</f>
        <v>-47.184036968704312</v>
      </c>
      <c r="H222" s="927">
        <f t="shared" si="59"/>
        <v>-47.557461481368613</v>
      </c>
      <c r="I222" s="927">
        <f t="shared" si="59"/>
        <v>-48.377533686321726</v>
      </c>
      <c r="J222" s="927">
        <f t="shared" si="59"/>
        <v>-48.495258418080176</v>
      </c>
      <c r="K222" s="928">
        <f t="shared" si="59"/>
        <v>-52.857825961852086</v>
      </c>
      <c r="L222" s="35"/>
      <c r="M222" s="929" t="s">
        <v>2476</v>
      </c>
      <c r="N222" s="930"/>
      <c r="O222" s="837"/>
      <c r="P222" s="238"/>
      <c r="Q222" s="238"/>
      <c r="S222" s="7"/>
      <c r="Y222" s="7"/>
      <c r="Z222" s="7"/>
      <c r="AF222" s="7"/>
    </row>
    <row r="223" spans="2:32" outlineLevel="1" x14ac:dyDescent="0.25">
      <c r="B223" s="838">
        <f>B222+1</f>
        <v>166</v>
      </c>
      <c r="C223" s="839" t="s">
        <v>2477</v>
      </c>
      <c r="D223" s="840" t="s">
        <v>2478</v>
      </c>
      <c r="E223" s="841" t="s">
        <v>41</v>
      </c>
      <c r="F223" s="842">
        <v>3</v>
      </c>
      <c r="G223" s="865">
        <f t="shared" si="59"/>
        <v>-9.0935222094441688</v>
      </c>
      <c r="H223" s="866">
        <f t="shared" si="59"/>
        <v>-9.6775063747457271</v>
      </c>
      <c r="I223" s="866">
        <f t="shared" si="59"/>
        <v>-10.825197209787063</v>
      </c>
      <c r="J223" s="866">
        <f t="shared" si="59"/>
        <v>-11.438561864930238</v>
      </c>
      <c r="K223" s="867">
        <f t="shared" si="59"/>
        <v>-15.875556549549458</v>
      </c>
      <c r="L223" s="35"/>
      <c r="M223" s="91"/>
      <c r="N223" s="37"/>
      <c r="O223" s="837"/>
      <c r="P223" s="238"/>
      <c r="Q223" s="238"/>
      <c r="S223" s="7"/>
      <c r="Y223" s="7"/>
      <c r="Z223" s="7"/>
      <c r="AF223" s="7"/>
    </row>
    <row r="224" spans="2:32" outlineLevel="1" x14ac:dyDescent="0.25">
      <c r="B224" s="838">
        <f>B223+1</f>
        <v>167</v>
      </c>
      <c r="C224" s="839" t="s">
        <v>2479</v>
      </c>
      <c r="D224" s="840" t="s">
        <v>2480</v>
      </c>
      <c r="E224" s="841" t="s">
        <v>41</v>
      </c>
      <c r="F224" s="842">
        <v>3</v>
      </c>
      <c r="G224" s="865">
        <f t="shared" si="59"/>
        <v>-52.5661496516665</v>
      </c>
      <c r="H224" s="866">
        <f t="shared" si="59"/>
        <v>-50.985812327084048</v>
      </c>
      <c r="I224" s="866">
        <f t="shared" si="59"/>
        <v>-49.876995799376559</v>
      </c>
      <c r="J224" s="866">
        <f t="shared" si="59"/>
        <v>-48.824152455563564</v>
      </c>
      <c r="K224" s="867">
        <f t="shared" si="59"/>
        <v>-54.853340709226885</v>
      </c>
      <c r="L224" s="35"/>
      <c r="M224" s="91"/>
      <c r="N224" s="37"/>
      <c r="O224" s="837"/>
      <c r="P224" s="238"/>
      <c r="Q224" s="238"/>
      <c r="S224" s="7"/>
      <c r="Y224" s="7"/>
      <c r="Z224" s="7"/>
      <c r="AF224" s="7"/>
    </row>
    <row r="225" spans="2:32" outlineLevel="1" x14ac:dyDescent="0.25">
      <c r="B225" s="838">
        <f>B224+1</f>
        <v>168</v>
      </c>
      <c r="C225" s="839" t="s">
        <v>2481</v>
      </c>
      <c r="D225" s="840" t="s">
        <v>2482</v>
      </c>
      <c r="E225" s="841" t="s">
        <v>41</v>
      </c>
      <c r="F225" s="842">
        <v>3</v>
      </c>
      <c r="G225" s="865">
        <f t="shared" si="59"/>
        <v>0</v>
      </c>
      <c r="H225" s="866">
        <f t="shared" si="59"/>
        <v>0</v>
      </c>
      <c r="I225" s="866">
        <f t="shared" si="59"/>
        <v>0</v>
      </c>
      <c r="J225" s="866">
        <f t="shared" si="59"/>
        <v>0</v>
      </c>
      <c r="K225" s="867">
        <f t="shared" si="59"/>
        <v>0</v>
      </c>
      <c r="L225" s="35"/>
      <c r="M225" s="91"/>
      <c r="N225" s="37"/>
      <c r="O225" s="837"/>
      <c r="P225" s="238"/>
      <c r="Q225" s="238"/>
      <c r="S225" s="7"/>
      <c r="Y225" s="7"/>
      <c r="Z225" s="7"/>
      <c r="AF225" s="7"/>
    </row>
    <row r="226" spans="2:32" outlineLevel="1" x14ac:dyDescent="0.25">
      <c r="B226" s="838">
        <f>B225+1</f>
        <v>169</v>
      </c>
      <c r="C226" s="839" t="s">
        <v>2483</v>
      </c>
      <c r="D226" s="840" t="s">
        <v>2484</v>
      </c>
      <c r="E226" s="841" t="s">
        <v>41</v>
      </c>
      <c r="F226" s="842">
        <v>3</v>
      </c>
      <c r="G226" s="865">
        <f t="shared" si="59"/>
        <v>0</v>
      </c>
      <c r="H226" s="866">
        <f t="shared" si="59"/>
        <v>0</v>
      </c>
      <c r="I226" s="866">
        <f t="shared" si="59"/>
        <v>0</v>
      </c>
      <c r="J226" s="866">
        <f t="shared" si="59"/>
        <v>0</v>
      </c>
      <c r="K226" s="867">
        <f t="shared" si="59"/>
        <v>0</v>
      </c>
      <c r="L226" s="35"/>
      <c r="M226" s="91"/>
      <c r="N226" s="37"/>
      <c r="O226" s="837"/>
      <c r="P226" s="238"/>
      <c r="Q226" s="238"/>
      <c r="S226" s="7"/>
      <c r="Y226" s="7"/>
      <c r="Z226" s="7"/>
      <c r="AF226" s="7"/>
    </row>
    <row r="227" spans="2:32" ht="15.75" outlineLevel="1" thickBot="1" x14ac:dyDescent="0.3">
      <c r="B227" s="873">
        <f>B226+1</f>
        <v>170</v>
      </c>
      <c r="C227" s="896" t="s">
        <v>2485</v>
      </c>
      <c r="D227" s="875" t="s">
        <v>2486</v>
      </c>
      <c r="E227" s="876" t="s">
        <v>41</v>
      </c>
      <c r="F227" s="877">
        <v>3</v>
      </c>
      <c r="G227" s="878">
        <f t="shared" si="59"/>
        <v>-4.7295453383184798E-2</v>
      </c>
      <c r="H227" s="879">
        <f t="shared" si="59"/>
        <v>-4.7295453383184798E-2</v>
      </c>
      <c r="I227" s="879">
        <f t="shared" si="59"/>
        <v>-4.7295453383184798E-2</v>
      </c>
      <c r="J227" s="879">
        <f t="shared" si="59"/>
        <v>-4.7295453383184798E-2</v>
      </c>
      <c r="K227" s="880">
        <f t="shared" si="59"/>
        <v>-4.7295453383184798E-2</v>
      </c>
      <c r="L227" s="35"/>
      <c r="M227" s="857"/>
      <c r="N227" s="881"/>
      <c r="O227" s="837"/>
      <c r="P227" s="238"/>
      <c r="Q227" s="238"/>
      <c r="S227" s="7"/>
      <c r="Y227" s="7"/>
      <c r="Z227" s="7"/>
      <c r="AF227" s="7"/>
    </row>
    <row r="228" spans="2:32" ht="15.75" outlineLevel="1" thickBot="1" x14ac:dyDescent="0.3">
      <c r="B228" s="35"/>
      <c r="C228" s="35"/>
      <c r="D228" s="35"/>
      <c r="E228" s="35"/>
      <c r="F228" s="35"/>
      <c r="G228" s="35"/>
      <c r="H228" s="35"/>
      <c r="I228" s="35"/>
      <c r="J228" s="35"/>
      <c r="K228" s="35"/>
      <c r="L228" s="35"/>
      <c r="M228" s="120"/>
      <c r="N228" s="120"/>
      <c r="O228" s="837"/>
      <c r="P228" s="238"/>
      <c r="Q228" s="238"/>
      <c r="S228" s="7"/>
      <c r="Y228" s="7"/>
      <c r="Z228" s="7"/>
      <c r="AF228" s="7"/>
    </row>
    <row r="229" spans="2:32" ht="15.75" outlineLevel="1" thickBot="1" x14ac:dyDescent="0.3">
      <c r="B229" s="817" t="s">
        <v>2487</v>
      </c>
      <c r="C229" s="827" t="s">
        <v>2488</v>
      </c>
      <c r="D229" s="35"/>
      <c r="E229" s="35"/>
      <c r="F229" s="35"/>
      <c r="G229" s="35"/>
      <c r="H229" s="35"/>
      <c r="I229" s="35"/>
      <c r="J229" s="35"/>
      <c r="K229" s="35"/>
      <c r="L229" s="35"/>
      <c r="M229" s="120"/>
      <c r="N229" s="120"/>
      <c r="O229" s="837"/>
      <c r="P229" s="238"/>
      <c r="Q229" s="238"/>
      <c r="S229" s="7"/>
      <c r="Y229" s="7"/>
      <c r="Z229" s="7"/>
      <c r="AF229" s="7"/>
    </row>
    <row r="230" spans="2:32" outlineLevel="1" x14ac:dyDescent="0.25">
      <c r="B230" s="828">
        <v>173</v>
      </c>
      <c r="C230" s="829" t="s">
        <v>2489</v>
      </c>
      <c r="D230" s="830" t="s">
        <v>2490</v>
      </c>
      <c r="E230" s="831" t="s">
        <v>41</v>
      </c>
      <c r="F230" s="832">
        <v>3</v>
      </c>
      <c r="G230" s="926">
        <f t="shared" ref="G230:K232" si="60">G104/(1-G$128)</f>
        <v>3.133996719028477</v>
      </c>
      <c r="H230" s="927">
        <f t="shared" si="60"/>
        <v>3.1282052878466362</v>
      </c>
      <c r="I230" s="927">
        <f t="shared" si="60"/>
        <v>3.1201627403980359</v>
      </c>
      <c r="J230" s="927">
        <f t="shared" si="60"/>
        <v>3.1092823158174134</v>
      </c>
      <c r="K230" s="928">
        <f t="shared" si="60"/>
        <v>3.0920094745739313</v>
      </c>
      <c r="L230" s="35"/>
      <c r="M230" s="929" t="s">
        <v>2491</v>
      </c>
      <c r="N230" s="930"/>
      <c r="O230" s="837"/>
      <c r="P230" s="238"/>
      <c r="Q230" s="238"/>
      <c r="S230" s="7"/>
      <c r="Y230" s="7"/>
      <c r="Z230" s="7"/>
      <c r="AF230" s="7"/>
    </row>
    <row r="231" spans="2:32" outlineLevel="1" x14ac:dyDescent="0.25">
      <c r="B231" s="838">
        <f>B230+1</f>
        <v>174</v>
      </c>
      <c r="C231" s="839" t="s">
        <v>2492</v>
      </c>
      <c r="D231" s="840" t="s">
        <v>2493</v>
      </c>
      <c r="E231" s="841" t="s">
        <v>41</v>
      </c>
      <c r="F231" s="842">
        <v>3</v>
      </c>
      <c r="G231" s="865">
        <f t="shared" si="60"/>
        <v>0.46215825222137907</v>
      </c>
      <c r="H231" s="866">
        <f t="shared" si="60"/>
        <v>0.57753307098575557</v>
      </c>
      <c r="I231" s="866">
        <f t="shared" si="60"/>
        <v>0.74352280052041375</v>
      </c>
      <c r="J231" s="866">
        <f t="shared" si="60"/>
        <v>0.78480143567230121</v>
      </c>
      <c r="K231" s="867">
        <f t="shared" si="60"/>
        <v>0.81155392823406658</v>
      </c>
      <c r="L231" s="35"/>
      <c r="M231" s="91"/>
      <c r="N231" s="37"/>
      <c r="O231" s="837"/>
      <c r="P231" s="238"/>
      <c r="Q231" s="238"/>
      <c r="S231" s="7"/>
      <c r="Y231" s="7"/>
      <c r="Z231" s="7"/>
      <c r="AF231" s="7"/>
    </row>
    <row r="232" spans="2:32" ht="15.75" outlineLevel="1" thickBot="1" x14ac:dyDescent="0.3">
      <c r="B232" s="873">
        <f>B231+1</f>
        <v>175</v>
      </c>
      <c r="C232" s="874" t="s">
        <v>2494</v>
      </c>
      <c r="D232" s="875" t="s">
        <v>2495</v>
      </c>
      <c r="E232" s="876" t="s">
        <v>41</v>
      </c>
      <c r="F232" s="877">
        <v>3</v>
      </c>
      <c r="G232" s="878">
        <f t="shared" si="60"/>
        <v>0.31141455078147762</v>
      </c>
      <c r="H232" s="879">
        <f t="shared" si="60"/>
        <v>0.29687551937758433</v>
      </c>
      <c r="I232" s="879">
        <f t="shared" si="60"/>
        <v>0.34033339569441601</v>
      </c>
      <c r="J232" s="879">
        <f t="shared" si="60"/>
        <v>0.33489548207659264</v>
      </c>
      <c r="K232" s="880">
        <f t="shared" si="60"/>
        <v>0.37355684151421448</v>
      </c>
      <c r="L232" s="35"/>
      <c r="M232" s="857"/>
      <c r="N232" s="881"/>
      <c r="O232" s="837"/>
      <c r="P232" s="238"/>
      <c r="Q232" s="238"/>
      <c r="S232" s="7"/>
      <c r="Y232" s="7"/>
      <c r="Z232" s="7"/>
      <c r="AF232" s="7"/>
    </row>
    <row r="233" spans="2:32" ht="15.75" outlineLevel="1" thickBot="1" x14ac:dyDescent="0.3">
      <c r="B233" s="35"/>
      <c r="C233" s="35"/>
      <c r="D233" s="35"/>
      <c r="E233" s="35"/>
      <c r="F233" s="35"/>
      <c r="G233" s="35"/>
      <c r="H233" s="35"/>
      <c r="I233" s="35"/>
      <c r="J233" s="35"/>
      <c r="K233" s="35"/>
      <c r="L233" s="35"/>
      <c r="M233" s="120"/>
      <c r="N233" s="120"/>
      <c r="O233" s="837"/>
      <c r="P233" s="238"/>
      <c r="Q233" s="238"/>
      <c r="S233" s="7"/>
      <c r="Y233" s="7"/>
      <c r="Z233" s="7"/>
      <c r="AF233" s="7"/>
    </row>
    <row r="234" spans="2:32" ht="15.75" outlineLevel="1" thickBot="1" x14ac:dyDescent="0.3">
      <c r="B234" s="817" t="s">
        <v>2496</v>
      </c>
      <c r="C234" s="827" t="s">
        <v>2497</v>
      </c>
      <c r="D234" s="35"/>
      <c r="E234" s="35"/>
      <c r="F234" s="35"/>
      <c r="G234" s="35"/>
      <c r="H234" s="35"/>
      <c r="I234" s="35"/>
      <c r="J234" s="35"/>
      <c r="K234" s="35"/>
      <c r="L234" s="35"/>
      <c r="M234" s="120"/>
      <c r="N234" s="120"/>
      <c r="O234" s="837"/>
      <c r="P234" s="238"/>
      <c r="Q234" s="238"/>
      <c r="S234" s="7"/>
      <c r="Y234" s="7"/>
      <c r="Z234" s="7"/>
      <c r="AF234" s="7"/>
    </row>
    <row r="235" spans="2:32" outlineLevel="1" x14ac:dyDescent="0.25">
      <c r="B235" s="828">
        <v>171</v>
      </c>
      <c r="C235" s="829" t="s">
        <v>2498</v>
      </c>
      <c r="D235" s="830" t="s">
        <v>2499</v>
      </c>
      <c r="E235" s="831" t="s">
        <v>41</v>
      </c>
      <c r="F235" s="832">
        <v>3</v>
      </c>
      <c r="G235" s="926">
        <f t="shared" ref="G235:K237" si="61">G109/(1-G$128)</f>
        <v>-5.0936973673541992</v>
      </c>
      <c r="H235" s="927">
        <f t="shared" si="61"/>
        <v>-5.0842856027002261</v>
      </c>
      <c r="I235" s="927">
        <f t="shared" si="61"/>
        <v>-5.0712155063064364</v>
      </c>
      <c r="J235" s="927">
        <f t="shared" si="61"/>
        <v>-5.0535335219621818</v>
      </c>
      <c r="K235" s="928">
        <f t="shared" si="61"/>
        <v>-5.0254631000604491</v>
      </c>
      <c r="L235" s="35"/>
      <c r="M235" s="929" t="s">
        <v>2500</v>
      </c>
      <c r="N235" s="930"/>
      <c r="O235" s="837"/>
      <c r="P235" s="238"/>
      <c r="Q235" s="238"/>
      <c r="S235" s="7"/>
      <c r="Y235" s="7"/>
      <c r="Z235" s="7"/>
      <c r="AF235" s="7"/>
    </row>
    <row r="236" spans="2:32" outlineLevel="1" x14ac:dyDescent="0.25">
      <c r="B236" s="838">
        <f>B235+1</f>
        <v>172</v>
      </c>
      <c r="C236" s="839" t="s">
        <v>2501</v>
      </c>
      <c r="D236" s="840" t="s">
        <v>2502</v>
      </c>
      <c r="E236" s="841" t="s">
        <v>41</v>
      </c>
      <c r="F236" s="842">
        <v>3</v>
      </c>
      <c r="G236" s="865">
        <f t="shared" si="61"/>
        <v>-0.92431650444275815</v>
      </c>
      <c r="H236" s="866">
        <f t="shared" si="61"/>
        <v>-1.1550661419715111</v>
      </c>
      <c r="I236" s="866">
        <f t="shared" si="61"/>
        <v>-1.4870456010408275</v>
      </c>
      <c r="J236" s="866">
        <f t="shared" si="61"/>
        <v>-1.5696028713446024</v>
      </c>
      <c r="K236" s="867">
        <f t="shared" si="61"/>
        <v>-1.6231078564681332</v>
      </c>
      <c r="L236" s="35"/>
      <c r="M236" s="91"/>
      <c r="N236" s="37"/>
      <c r="O236" s="837"/>
      <c r="P236" s="238"/>
      <c r="Q236" s="238"/>
      <c r="S236" s="7"/>
      <c r="Y236" s="7"/>
      <c r="Z236" s="7"/>
      <c r="AF236" s="7"/>
    </row>
    <row r="237" spans="2:32" ht="15.75" outlineLevel="1" thickBot="1" x14ac:dyDescent="0.3">
      <c r="B237" s="873">
        <f>B236+1</f>
        <v>173</v>
      </c>
      <c r="C237" s="874" t="s">
        <v>2503</v>
      </c>
      <c r="D237" s="875" t="s">
        <v>2504</v>
      </c>
      <c r="E237" s="876" t="s">
        <v>41</v>
      </c>
      <c r="F237" s="877">
        <v>3</v>
      </c>
      <c r="G237" s="878">
        <f t="shared" si="61"/>
        <v>-0.62282910156295523</v>
      </c>
      <c r="H237" s="879">
        <f t="shared" si="61"/>
        <v>-0.59375103875516866</v>
      </c>
      <c r="I237" s="879">
        <f t="shared" si="61"/>
        <v>-0.68066679138883202</v>
      </c>
      <c r="J237" s="879">
        <f t="shared" si="61"/>
        <v>-0.66979096415318529</v>
      </c>
      <c r="K237" s="880">
        <f t="shared" si="61"/>
        <v>-0.74711368302842895</v>
      </c>
      <c r="L237" s="35"/>
      <c r="M237" s="857"/>
      <c r="N237" s="881"/>
      <c r="O237" s="837"/>
      <c r="P237" s="238"/>
      <c r="Q237" s="238"/>
      <c r="S237" s="7"/>
      <c r="Y237" s="7"/>
      <c r="Z237" s="7"/>
      <c r="AF237" s="7"/>
    </row>
    <row r="238" spans="2:32" ht="15.75" outlineLevel="1" thickBot="1" x14ac:dyDescent="0.3">
      <c r="B238" s="35"/>
      <c r="C238" s="35"/>
      <c r="D238" s="35"/>
      <c r="E238" s="35"/>
      <c r="F238" s="35"/>
      <c r="G238" s="35"/>
      <c r="H238" s="35"/>
      <c r="I238" s="35"/>
      <c r="J238" s="35"/>
      <c r="K238" s="35"/>
      <c r="L238" s="35"/>
      <c r="M238" s="120"/>
      <c r="N238" s="120"/>
      <c r="O238" s="837"/>
      <c r="P238" s="238"/>
      <c r="Q238" s="238"/>
      <c r="S238" s="7"/>
      <c r="Y238" s="7"/>
      <c r="Z238" s="7"/>
      <c r="AF238" s="7"/>
    </row>
    <row r="239" spans="2:32" ht="15.75" outlineLevel="1" thickBot="1" x14ac:dyDescent="0.3">
      <c r="B239" s="817" t="s">
        <v>2505</v>
      </c>
      <c r="C239" s="827" t="s">
        <v>2506</v>
      </c>
      <c r="D239" s="35"/>
      <c r="E239" s="35"/>
      <c r="F239" s="35"/>
      <c r="G239" s="35"/>
      <c r="H239" s="35"/>
      <c r="I239" s="35"/>
      <c r="J239" s="35"/>
      <c r="K239" s="35"/>
      <c r="L239" s="35"/>
      <c r="M239" s="120"/>
      <c r="N239" s="120"/>
      <c r="O239" s="837"/>
      <c r="P239" s="238"/>
      <c r="Q239" s="238"/>
      <c r="S239" s="7"/>
      <c r="Y239" s="7"/>
      <c r="Z239" s="7"/>
      <c r="AF239" s="7"/>
    </row>
    <row r="240" spans="2:32" outlineLevel="1" x14ac:dyDescent="0.25">
      <c r="B240" s="828">
        <v>177</v>
      </c>
      <c r="C240" s="829" t="s">
        <v>2507</v>
      </c>
      <c r="D240" s="830" t="s">
        <v>2508</v>
      </c>
      <c r="E240" s="831" t="s">
        <v>41</v>
      </c>
      <c r="F240" s="832">
        <v>3</v>
      </c>
      <c r="G240" s="926">
        <f t="shared" ref="G240:K244" si="62">G114/(1-G$128)</f>
        <v>0.6611760397549642</v>
      </c>
      <c r="H240" s="927">
        <f t="shared" si="62"/>
        <v>1.9781132503213721</v>
      </c>
      <c r="I240" s="927">
        <f t="shared" si="62"/>
        <v>3.3005726722831858</v>
      </c>
      <c r="J240" s="927">
        <f t="shared" si="62"/>
        <v>4.6153407936878272</v>
      </c>
      <c r="K240" s="928">
        <f t="shared" si="62"/>
        <v>5.9047243481739162</v>
      </c>
      <c r="L240" s="35"/>
      <c r="M240" s="929" t="s">
        <v>2509</v>
      </c>
      <c r="N240" s="930"/>
      <c r="O240" s="837"/>
      <c r="P240" s="238"/>
      <c r="Q240" s="238"/>
      <c r="S240" s="7"/>
      <c r="Y240" s="7"/>
      <c r="Z240" s="7"/>
      <c r="AF240" s="7"/>
    </row>
    <row r="241" spans="2:32" outlineLevel="1" x14ac:dyDescent="0.25">
      <c r="B241" s="838">
        <f>B240+1</f>
        <v>178</v>
      </c>
      <c r="C241" s="839" t="s">
        <v>2510</v>
      </c>
      <c r="D241" s="840" t="s">
        <v>2511</v>
      </c>
      <c r="E241" s="841" t="s">
        <v>41</v>
      </c>
      <c r="F241" s="842">
        <v>3</v>
      </c>
      <c r="G241" s="865">
        <f t="shared" si="62"/>
        <v>4.3086580252659122E-2</v>
      </c>
      <c r="H241" s="866">
        <f t="shared" si="62"/>
        <v>0.12975230278953359</v>
      </c>
      <c r="I241" s="866">
        <f t="shared" si="62"/>
        <v>0.22028079447099141</v>
      </c>
      <c r="J241" s="866">
        <f t="shared" si="62"/>
        <v>0.31823199713886241</v>
      </c>
      <c r="K241" s="867">
        <f t="shared" si="62"/>
        <v>0.42092369273299141</v>
      </c>
      <c r="L241" s="35"/>
      <c r="M241" s="903"/>
      <c r="N241" s="935"/>
      <c r="O241" s="837"/>
      <c r="P241" s="238"/>
      <c r="Q241" s="238"/>
      <c r="S241" s="7"/>
      <c r="Y241" s="7"/>
      <c r="Z241" s="7"/>
      <c r="AF241" s="7"/>
    </row>
    <row r="242" spans="2:32" outlineLevel="1" x14ac:dyDescent="0.25">
      <c r="B242" s="838">
        <f>B241+1</f>
        <v>179</v>
      </c>
      <c r="C242" s="839" t="s">
        <v>2512</v>
      </c>
      <c r="D242" s="840" t="s">
        <v>2513</v>
      </c>
      <c r="E242" s="841" t="s">
        <v>41</v>
      </c>
      <c r="F242" s="842">
        <v>3</v>
      </c>
      <c r="G242" s="865">
        <f t="shared" si="62"/>
        <v>0.44966486007657885</v>
      </c>
      <c r="H242" s="866">
        <f t="shared" si="62"/>
        <v>1.3730066700727963</v>
      </c>
      <c r="I242" s="866">
        <f t="shared" si="62"/>
        <v>2.331529181675454</v>
      </c>
      <c r="J242" s="866">
        <f t="shared" si="62"/>
        <v>3.3096658180460334</v>
      </c>
      <c r="K242" s="867">
        <f t="shared" si="62"/>
        <v>4.2192363176316423</v>
      </c>
      <c r="L242" s="35"/>
      <c r="M242" s="91"/>
      <c r="N242" s="37"/>
      <c r="O242" s="837"/>
      <c r="P242" s="238"/>
      <c r="Q242" s="238"/>
      <c r="S242" s="7"/>
      <c r="Y242" s="7"/>
      <c r="Z242" s="7"/>
      <c r="AF242" s="7"/>
    </row>
    <row r="243" spans="2:32" outlineLevel="1" x14ac:dyDescent="0.25">
      <c r="B243" s="838">
        <f>B242+1</f>
        <v>180</v>
      </c>
      <c r="C243" s="839" t="s">
        <v>2514</v>
      </c>
      <c r="D243" s="840" t="s">
        <v>2515</v>
      </c>
      <c r="E243" s="841" t="s">
        <v>41</v>
      </c>
      <c r="F243" s="842">
        <v>3</v>
      </c>
      <c r="G243" s="865">
        <f t="shared" si="62"/>
        <v>6.3143803320246245E-2</v>
      </c>
      <c r="H243" s="866">
        <f t="shared" si="62"/>
        <v>0.19692347510892877</v>
      </c>
      <c r="I243" s="866">
        <f t="shared" si="62"/>
        <v>0.34159379065844447</v>
      </c>
      <c r="J243" s="866">
        <f t="shared" si="62"/>
        <v>0.49203057915669551</v>
      </c>
      <c r="K243" s="867">
        <f t="shared" si="62"/>
        <v>0.63745538312579575</v>
      </c>
      <c r="L243" s="35"/>
      <c r="M243" s="903"/>
      <c r="N243" s="935"/>
      <c r="O243" s="837"/>
      <c r="P243" s="238"/>
      <c r="Q243" s="238"/>
      <c r="S243" s="7"/>
      <c r="Y243" s="7"/>
      <c r="Z243" s="7"/>
      <c r="AF243" s="7"/>
    </row>
    <row r="244" spans="2:32" ht="15.75" outlineLevel="1" thickBot="1" x14ac:dyDescent="0.3">
      <c r="B244" s="873">
        <f>B243+1</f>
        <v>181</v>
      </c>
      <c r="C244" s="874" t="s">
        <v>2516</v>
      </c>
      <c r="D244" s="875" t="s">
        <v>2517</v>
      </c>
      <c r="E244" s="876" t="s">
        <v>41</v>
      </c>
      <c r="F244" s="877">
        <v>3</v>
      </c>
      <c r="G244" s="878">
        <f t="shared" si="62"/>
        <v>0</v>
      </c>
      <c r="H244" s="879">
        <f t="shared" si="62"/>
        <v>0</v>
      </c>
      <c r="I244" s="879">
        <f t="shared" si="62"/>
        <v>0</v>
      </c>
      <c r="J244" s="879">
        <f t="shared" si="62"/>
        <v>0</v>
      </c>
      <c r="K244" s="880">
        <f t="shared" si="62"/>
        <v>0</v>
      </c>
      <c r="L244" s="35"/>
      <c r="M244" s="857"/>
      <c r="N244" s="881"/>
      <c r="O244" s="837"/>
      <c r="P244" s="238"/>
      <c r="Q244" s="238"/>
      <c r="S244" s="7"/>
      <c r="Y244" s="7"/>
      <c r="Z244" s="7"/>
      <c r="AF244" s="7"/>
    </row>
    <row r="245" spans="2:32" ht="15.75" outlineLevel="1" thickBot="1" x14ac:dyDescent="0.3">
      <c r="B245" s="35"/>
      <c r="C245" s="35"/>
      <c r="D245" s="35"/>
      <c r="E245" s="35"/>
      <c r="F245" s="35"/>
      <c r="G245" s="35"/>
      <c r="H245" s="35"/>
      <c r="I245" s="35"/>
      <c r="J245" s="35"/>
      <c r="K245" s="35"/>
      <c r="L245" s="35"/>
      <c r="M245" s="120"/>
      <c r="N245" s="120"/>
      <c r="O245" s="837"/>
      <c r="P245" s="238"/>
      <c r="Q245" s="238"/>
      <c r="S245" s="7"/>
      <c r="Y245" s="7"/>
      <c r="Z245" s="7"/>
      <c r="AF245" s="7"/>
    </row>
    <row r="246" spans="2:32" ht="15.75" outlineLevel="1" thickBot="1" x14ac:dyDescent="0.3">
      <c r="B246" s="817" t="s">
        <v>2518</v>
      </c>
      <c r="C246" s="827" t="s">
        <v>2519</v>
      </c>
      <c r="D246" s="35"/>
      <c r="E246" s="35"/>
      <c r="F246" s="35"/>
      <c r="G246" s="35"/>
      <c r="H246" s="35"/>
      <c r="I246" s="35"/>
      <c r="J246" s="35"/>
      <c r="K246" s="35"/>
      <c r="L246" s="35"/>
      <c r="M246" s="120"/>
      <c r="N246" s="120"/>
      <c r="O246" s="837"/>
      <c r="P246" s="238"/>
      <c r="Q246" s="238"/>
      <c r="S246" s="7"/>
      <c r="Y246" s="7"/>
      <c r="Z246" s="7"/>
      <c r="AF246" s="7"/>
    </row>
    <row r="247" spans="2:32" outlineLevel="1" x14ac:dyDescent="0.25">
      <c r="B247" s="828">
        <v>182</v>
      </c>
      <c r="C247" s="829" t="s">
        <v>2520</v>
      </c>
      <c r="D247" s="830" t="s">
        <v>2521</v>
      </c>
      <c r="E247" s="831" t="s">
        <v>41</v>
      </c>
      <c r="F247" s="832">
        <v>3</v>
      </c>
      <c r="G247" s="926">
        <f t="shared" ref="G247:K251" si="63">G121/(1-G$128)</f>
        <v>-1.9835281192650123</v>
      </c>
      <c r="H247" s="927">
        <f t="shared" si="63"/>
        <v>-5.9343397509646811</v>
      </c>
      <c r="I247" s="927">
        <f t="shared" si="63"/>
        <v>-9.9017180168501913</v>
      </c>
      <c r="J247" s="927">
        <f t="shared" si="63"/>
        <v>-13.846022381063944</v>
      </c>
      <c r="K247" s="928">
        <f t="shared" si="63"/>
        <v>-17.714173044522166</v>
      </c>
      <c r="L247" s="35"/>
      <c r="M247" s="929" t="s">
        <v>2522</v>
      </c>
      <c r="N247" s="930"/>
      <c r="O247" s="837"/>
      <c r="P247" s="238"/>
      <c r="Q247" s="238"/>
      <c r="S247" s="7"/>
      <c r="Y247" s="7"/>
      <c r="Z247" s="7"/>
      <c r="AF247" s="7"/>
    </row>
    <row r="248" spans="2:32" outlineLevel="1" x14ac:dyDescent="0.25">
      <c r="B248" s="838">
        <f>B247+1</f>
        <v>183</v>
      </c>
      <c r="C248" s="839" t="s">
        <v>2523</v>
      </c>
      <c r="D248" s="840" t="s">
        <v>2524</v>
      </c>
      <c r="E248" s="841" t="s">
        <v>41</v>
      </c>
      <c r="F248" s="842">
        <v>3</v>
      </c>
      <c r="G248" s="865">
        <f t="shared" si="63"/>
        <v>-0.12925974075798485</v>
      </c>
      <c r="H248" s="866">
        <f t="shared" si="63"/>
        <v>-0.3892569083686393</v>
      </c>
      <c r="I248" s="866">
        <f t="shared" si="63"/>
        <v>-0.66084238341301926</v>
      </c>
      <c r="J248" s="866">
        <f t="shared" si="63"/>
        <v>-0.95469599141661665</v>
      </c>
      <c r="K248" s="867">
        <f t="shared" si="63"/>
        <v>-1.2627710781990054</v>
      </c>
      <c r="L248" s="35"/>
      <c r="M248" s="903"/>
      <c r="N248" s="935"/>
      <c r="O248" s="837"/>
      <c r="P248" s="238"/>
      <c r="Q248" s="238"/>
      <c r="S248" s="7"/>
      <c r="Y248" s="7"/>
      <c r="Z248" s="7"/>
      <c r="AF248" s="7"/>
    </row>
    <row r="249" spans="2:32" outlineLevel="1" x14ac:dyDescent="0.25">
      <c r="B249" s="838">
        <f>B248+1</f>
        <v>184</v>
      </c>
      <c r="C249" s="839" t="s">
        <v>2525</v>
      </c>
      <c r="D249" s="840" t="s">
        <v>2526</v>
      </c>
      <c r="E249" s="841" t="s">
        <v>41</v>
      </c>
      <c r="F249" s="842">
        <v>3</v>
      </c>
      <c r="G249" s="865">
        <f t="shared" si="63"/>
        <v>-1.3489945802298138</v>
      </c>
      <c r="H249" s="866">
        <f t="shared" si="63"/>
        <v>-4.1190200102187653</v>
      </c>
      <c r="I249" s="866">
        <f t="shared" si="63"/>
        <v>-6.9945875450268078</v>
      </c>
      <c r="J249" s="866">
        <f t="shared" si="63"/>
        <v>-9.9289974541384289</v>
      </c>
      <c r="K249" s="867">
        <f t="shared" si="63"/>
        <v>-12.657708952895231</v>
      </c>
      <c r="L249" s="35"/>
      <c r="M249" s="91"/>
      <c r="N249" s="37"/>
      <c r="O249" s="837"/>
      <c r="P249" s="238"/>
      <c r="Q249" s="238"/>
      <c r="S249" s="7"/>
      <c r="Y249" s="7"/>
      <c r="Z249" s="7"/>
      <c r="AF249" s="7"/>
    </row>
    <row r="250" spans="2:32" outlineLevel="1" x14ac:dyDescent="0.25">
      <c r="B250" s="838">
        <f>B249+1</f>
        <v>185</v>
      </c>
      <c r="C250" s="839" t="s">
        <v>2527</v>
      </c>
      <c r="D250" s="840" t="s">
        <v>2528</v>
      </c>
      <c r="E250" s="841" t="s">
        <v>41</v>
      </c>
      <c r="F250" s="842">
        <v>3</v>
      </c>
      <c r="G250" s="865">
        <f t="shared" si="63"/>
        <v>-0.18943140996074731</v>
      </c>
      <c r="H250" s="866">
        <f t="shared" si="63"/>
        <v>-0.59077042532684088</v>
      </c>
      <c r="I250" s="866">
        <f t="shared" si="63"/>
        <v>-1.0247813719753989</v>
      </c>
      <c r="J250" s="866">
        <f t="shared" si="63"/>
        <v>-1.4760917374701337</v>
      </c>
      <c r="K250" s="867">
        <f t="shared" si="63"/>
        <v>-1.9123661493774367</v>
      </c>
      <c r="L250" s="35"/>
      <c r="M250" s="903"/>
      <c r="N250" s="935"/>
      <c r="O250" s="837"/>
      <c r="P250" s="238"/>
      <c r="Q250" s="238"/>
      <c r="S250" s="7"/>
      <c r="Y250" s="7"/>
      <c r="Z250" s="7"/>
      <c r="AF250" s="7"/>
    </row>
    <row r="251" spans="2:32" ht="15.75" outlineLevel="1" thickBot="1" x14ac:dyDescent="0.3">
      <c r="B251" s="873">
        <f>B250+1</f>
        <v>186</v>
      </c>
      <c r="C251" s="874" t="s">
        <v>2529</v>
      </c>
      <c r="D251" s="875" t="s">
        <v>2530</v>
      </c>
      <c r="E251" s="876" t="s">
        <v>41</v>
      </c>
      <c r="F251" s="877">
        <v>3</v>
      </c>
      <c r="G251" s="878">
        <f t="shared" si="63"/>
        <v>0</v>
      </c>
      <c r="H251" s="879">
        <f t="shared" si="63"/>
        <v>0</v>
      </c>
      <c r="I251" s="879">
        <f t="shared" si="63"/>
        <v>0</v>
      </c>
      <c r="J251" s="879">
        <f t="shared" si="63"/>
        <v>0</v>
      </c>
      <c r="K251" s="880">
        <f t="shared" si="63"/>
        <v>0</v>
      </c>
      <c r="L251" s="35"/>
      <c r="M251" s="857"/>
      <c r="N251" s="881"/>
      <c r="O251" s="837"/>
      <c r="P251" s="238"/>
      <c r="Q251" s="238"/>
      <c r="S251" s="7"/>
      <c r="Y251" s="7"/>
      <c r="Z251" s="7"/>
      <c r="AF251" s="7"/>
    </row>
    <row r="252" spans="2:32" x14ac:dyDescent="0.25">
      <c r="B252" s="35"/>
      <c r="C252" s="35"/>
      <c r="D252" s="35"/>
      <c r="E252" s="35"/>
      <c r="F252" s="35"/>
      <c r="G252" s="35"/>
      <c r="H252" s="35"/>
      <c r="I252" s="35"/>
      <c r="J252" s="35"/>
      <c r="K252" s="35"/>
      <c r="L252" s="35"/>
      <c r="M252" s="120"/>
      <c r="N252" s="120"/>
      <c r="O252" s="837"/>
      <c r="P252" s="238"/>
      <c r="Q252" s="238"/>
    </row>
    <row r="253" spans="2:32" x14ac:dyDescent="0.25">
      <c r="B253" s="206" t="s">
        <v>291</v>
      </c>
      <c r="C253" s="207"/>
      <c r="D253" s="207"/>
      <c r="E253" s="207"/>
      <c r="F253" s="207"/>
      <c r="G253" s="207"/>
      <c r="H253" s="207"/>
      <c r="I253" s="936"/>
      <c r="J253" s="936"/>
      <c r="K253" s="35"/>
      <c r="L253" s="35"/>
      <c r="M253" s="789"/>
      <c r="O253" s="837"/>
      <c r="P253" s="238"/>
      <c r="Q253" s="238"/>
    </row>
    <row r="254" spans="2:32" x14ac:dyDescent="0.25">
      <c r="B254" s="211"/>
      <c r="C254" s="212" t="s">
        <v>292</v>
      </c>
      <c r="D254" s="212"/>
      <c r="E254" s="207"/>
      <c r="F254" s="207"/>
      <c r="G254" s="207"/>
      <c r="H254" s="207"/>
      <c r="I254" s="207"/>
      <c r="J254" s="207"/>
      <c r="K254" s="35"/>
      <c r="L254" s="35"/>
      <c r="M254" s="789"/>
      <c r="O254" s="837"/>
      <c r="P254" s="238"/>
      <c r="Q254" s="238"/>
    </row>
    <row r="255" spans="2:32" x14ac:dyDescent="0.25">
      <c r="B255" s="213"/>
      <c r="C255" s="212" t="s">
        <v>293</v>
      </c>
      <c r="D255" s="212"/>
      <c r="E255" s="207"/>
      <c r="F255" s="207"/>
      <c r="G255" s="207"/>
      <c r="H255" s="207"/>
      <c r="I255" s="207"/>
      <c r="J255" s="207"/>
      <c r="K255" s="35"/>
      <c r="L255" s="35"/>
      <c r="M255" s="789"/>
      <c r="O255" s="837"/>
      <c r="P255" s="238"/>
      <c r="Q255" s="238"/>
    </row>
    <row r="256" spans="2:32" x14ac:dyDescent="0.25">
      <c r="B256" s="214"/>
      <c r="C256" s="212" t="s">
        <v>294</v>
      </c>
      <c r="D256" s="212"/>
      <c r="E256" s="207"/>
      <c r="F256" s="207"/>
      <c r="G256" s="207"/>
      <c r="H256" s="207"/>
      <c r="I256" s="207"/>
      <c r="J256" s="207"/>
      <c r="K256" s="35"/>
      <c r="L256" s="35"/>
      <c r="M256" s="789"/>
      <c r="O256" s="837"/>
      <c r="P256" s="238"/>
      <c r="Q256" s="238"/>
    </row>
    <row r="257" spans="2:17" x14ac:dyDescent="0.25">
      <c r="B257" s="215"/>
      <c r="C257" s="212" t="s">
        <v>295</v>
      </c>
      <c r="D257" s="212"/>
      <c r="E257" s="207"/>
      <c r="F257" s="207"/>
      <c r="G257" s="207"/>
      <c r="H257" s="207"/>
      <c r="I257" s="207"/>
      <c r="J257" s="207"/>
      <c r="K257" s="35"/>
      <c r="L257" s="35"/>
      <c r="M257" s="789"/>
      <c r="O257" s="837"/>
      <c r="P257" s="238"/>
      <c r="Q257" s="238"/>
    </row>
    <row r="258" spans="2:17" ht="15.75" thickBot="1" x14ac:dyDescent="0.3">
      <c r="B258" s="623"/>
      <c r="C258" s="623"/>
      <c r="D258" s="623"/>
      <c r="E258" s="623"/>
      <c r="F258" s="623"/>
      <c r="G258" s="623"/>
      <c r="H258" s="623"/>
      <c r="I258" s="623"/>
      <c r="J258" s="623"/>
      <c r="K258" s="35"/>
      <c r="L258" s="35"/>
      <c r="M258" s="789"/>
      <c r="O258" s="837"/>
      <c r="P258" s="238"/>
      <c r="Q258" s="238"/>
    </row>
    <row r="259" spans="2:17" ht="16.5" thickBot="1" x14ac:dyDescent="0.3">
      <c r="B259" s="968" t="s">
        <v>2531</v>
      </c>
      <c r="C259" s="969"/>
      <c r="D259" s="969"/>
      <c r="E259" s="969"/>
      <c r="F259" s="969"/>
      <c r="G259" s="969"/>
      <c r="H259" s="969"/>
      <c r="I259" s="969"/>
      <c r="J259" s="969"/>
      <c r="K259" s="970"/>
      <c r="L259" s="35"/>
      <c r="M259" s="789"/>
      <c r="P259" s="238"/>
      <c r="Q259" s="238"/>
    </row>
    <row r="260" spans="2:17" ht="16.5" thickBot="1" x14ac:dyDescent="0.3">
      <c r="B260" s="217"/>
      <c r="C260" s="218"/>
      <c r="D260" s="220"/>
      <c r="E260" s="220"/>
      <c r="F260" s="220"/>
      <c r="G260" s="220"/>
      <c r="H260" s="220"/>
      <c r="I260" s="623"/>
      <c r="J260" s="623"/>
      <c r="K260" s="623"/>
      <c r="L260" s="35"/>
      <c r="M260" s="789"/>
      <c r="P260" s="238"/>
      <c r="Q260" s="238"/>
    </row>
    <row r="261" spans="2:17" ht="170.25" customHeight="1" thickBot="1" x14ac:dyDescent="0.3">
      <c r="B261" s="1127" t="s">
        <v>2532</v>
      </c>
      <c r="C261" s="1128"/>
      <c r="D261" s="1128"/>
      <c r="E261" s="1128"/>
      <c r="F261" s="1128"/>
      <c r="G261" s="1128"/>
      <c r="H261" s="1128"/>
      <c r="I261" s="1128"/>
      <c r="J261" s="1128"/>
      <c r="K261" s="1129"/>
      <c r="L261" s="35"/>
      <c r="M261" s="789"/>
      <c r="P261" s="238"/>
      <c r="Q261" s="238"/>
    </row>
    <row r="262" spans="2:17" ht="15.75" thickBot="1" x14ac:dyDescent="0.25">
      <c r="B262" s="235"/>
      <c r="C262" s="937"/>
      <c r="D262" s="235"/>
      <c r="E262" s="235"/>
      <c r="F262" s="235"/>
      <c r="G262" s="111"/>
      <c r="H262" s="111"/>
      <c r="I262" s="623"/>
      <c r="J262" s="623"/>
      <c r="K262" s="623"/>
      <c r="L262" s="35"/>
      <c r="M262" s="789"/>
      <c r="P262" s="238"/>
      <c r="Q262" s="238"/>
    </row>
    <row r="263" spans="2:17" x14ac:dyDescent="0.25">
      <c r="B263" s="221" t="s">
        <v>298</v>
      </c>
      <c r="C263" s="1031" t="s">
        <v>299</v>
      </c>
      <c r="D263" s="1032"/>
      <c r="E263" s="1032"/>
      <c r="F263" s="1032"/>
      <c r="G263" s="1032"/>
      <c r="H263" s="1032"/>
      <c r="I263" s="1032"/>
      <c r="J263" s="1032"/>
      <c r="K263" s="1033"/>
      <c r="L263" s="35"/>
      <c r="M263" s="789"/>
      <c r="P263" s="238"/>
      <c r="Q263" s="238"/>
    </row>
    <row r="264" spans="2:17" x14ac:dyDescent="0.25">
      <c r="B264" s="938" t="s">
        <v>2533</v>
      </c>
      <c r="C264" s="524"/>
      <c r="D264" s="783"/>
      <c r="E264" s="783"/>
      <c r="F264" s="783"/>
      <c r="G264" s="783"/>
      <c r="H264" s="783"/>
      <c r="I264" s="783"/>
      <c r="J264" s="783"/>
      <c r="K264" s="784"/>
      <c r="L264" s="35"/>
      <c r="M264" s="789"/>
      <c r="P264" s="238"/>
      <c r="Q264" s="238"/>
    </row>
    <row r="265" spans="2:17" ht="30" customHeight="1" x14ac:dyDescent="0.25">
      <c r="B265" s="232" t="s">
        <v>2534</v>
      </c>
      <c r="C265" s="1115" t="s">
        <v>2535</v>
      </c>
      <c r="D265" s="1130"/>
      <c r="E265" s="1130"/>
      <c r="F265" s="1130"/>
      <c r="G265" s="1130"/>
      <c r="H265" s="1130"/>
      <c r="I265" s="1130"/>
      <c r="J265" s="1130"/>
      <c r="K265" s="1131"/>
      <c r="L265" s="35"/>
      <c r="M265" s="789"/>
      <c r="P265" s="238"/>
      <c r="Q265" s="238"/>
    </row>
    <row r="266" spans="2:17" ht="30" customHeight="1" x14ac:dyDescent="0.25">
      <c r="B266" s="232" t="s">
        <v>2536</v>
      </c>
      <c r="C266" s="1115" t="s">
        <v>2537</v>
      </c>
      <c r="D266" s="1118"/>
      <c r="E266" s="1118"/>
      <c r="F266" s="1118"/>
      <c r="G266" s="1118"/>
      <c r="H266" s="1118"/>
      <c r="I266" s="1118"/>
      <c r="J266" s="1118"/>
      <c r="K266" s="1119"/>
      <c r="L266" s="35"/>
      <c r="M266" s="789"/>
      <c r="P266" s="238"/>
      <c r="Q266" s="238"/>
    </row>
    <row r="267" spans="2:17" ht="30" customHeight="1" x14ac:dyDescent="0.25">
      <c r="B267" s="232" t="s">
        <v>2538</v>
      </c>
      <c r="C267" s="1115" t="s">
        <v>2539</v>
      </c>
      <c r="D267" s="1118"/>
      <c r="E267" s="1118"/>
      <c r="F267" s="1118"/>
      <c r="G267" s="1118"/>
      <c r="H267" s="1118"/>
      <c r="I267" s="1118"/>
      <c r="J267" s="1118"/>
      <c r="K267" s="1119"/>
      <c r="L267" s="35"/>
      <c r="M267" s="789"/>
      <c r="P267" s="238"/>
      <c r="Q267" s="238"/>
    </row>
    <row r="268" spans="2:17" ht="30" customHeight="1" x14ac:dyDescent="0.25">
      <c r="B268" s="232" t="s">
        <v>2540</v>
      </c>
      <c r="C268" s="1115" t="s">
        <v>2541</v>
      </c>
      <c r="D268" s="1116"/>
      <c r="E268" s="1116"/>
      <c r="F268" s="1116"/>
      <c r="G268" s="1116"/>
      <c r="H268" s="1116"/>
      <c r="I268" s="1116"/>
      <c r="J268" s="1116"/>
      <c r="K268" s="1117"/>
      <c r="L268" s="35"/>
      <c r="M268" s="789"/>
      <c r="P268" s="238"/>
      <c r="Q268" s="238"/>
    </row>
    <row r="269" spans="2:17" ht="30" customHeight="1" x14ac:dyDescent="0.25">
      <c r="B269" s="232" t="s">
        <v>2542</v>
      </c>
      <c r="C269" s="1115" t="s">
        <v>2543</v>
      </c>
      <c r="D269" s="1118"/>
      <c r="E269" s="1118"/>
      <c r="F269" s="1118"/>
      <c r="G269" s="1118"/>
      <c r="H269" s="1118"/>
      <c r="I269" s="1118"/>
      <c r="J269" s="1118"/>
      <c r="K269" s="1119"/>
      <c r="L269" s="35"/>
      <c r="M269" s="789"/>
      <c r="P269" s="238"/>
      <c r="Q269" s="238"/>
    </row>
    <row r="270" spans="2:17" ht="30" customHeight="1" x14ac:dyDescent="0.25">
      <c r="B270" s="232" t="s">
        <v>2544</v>
      </c>
      <c r="C270" s="1115" t="s">
        <v>2545</v>
      </c>
      <c r="D270" s="1118"/>
      <c r="E270" s="1118"/>
      <c r="F270" s="1118"/>
      <c r="G270" s="1118"/>
      <c r="H270" s="1118"/>
      <c r="I270" s="1118"/>
      <c r="J270" s="1118"/>
      <c r="K270" s="1119"/>
      <c r="L270" s="35"/>
      <c r="M270" s="789"/>
      <c r="P270" s="238"/>
      <c r="Q270" s="238"/>
    </row>
    <row r="271" spans="2:17" ht="30" customHeight="1" x14ac:dyDescent="0.25">
      <c r="B271" s="232" t="s">
        <v>2546</v>
      </c>
      <c r="C271" s="1115" t="s">
        <v>2547</v>
      </c>
      <c r="D271" s="1118"/>
      <c r="E271" s="1118"/>
      <c r="F271" s="1118"/>
      <c r="G271" s="1118"/>
      <c r="H271" s="1118"/>
      <c r="I271" s="1118"/>
      <c r="J271" s="1118"/>
      <c r="K271" s="1119"/>
      <c r="L271" s="35"/>
      <c r="M271" s="789"/>
      <c r="P271" s="238"/>
      <c r="Q271" s="238"/>
    </row>
    <row r="272" spans="2:17" ht="30" customHeight="1" x14ac:dyDescent="0.25">
      <c r="B272" s="232" t="s">
        <v>2548</v>
      </c>
      <c r="C272" s="1115" t="s">
        <v>2549</v>
      </c>
      <c r="D272" s="1116"/>
      <c r="E272" s="1116"/>
      <c r="F272" s="1116"/>
      <c r="G272" s="1116"/>
      <c r="H272" s="1116"/>
      <c r="I272" s="1116"/>
      <c r="J272" s="1116"/>
      <c r="K272" s="1117"/>
      <c r="L272" s="35"/>
      <c r="M272" s="789"/>
      <c r="P272" s="238"/>
      <c r="Q272" s="238"/>
    </row>
    <row r="273" spans="2:17" ht="30" customHeight="1" x14ac:dyDescent="0.25">
      <c r="B273" s="232" t="s">
        <v>2550</v>
      </c>
      <c r="C273" s="1115" t="s">
        <v>2551</v>
      </c>
      <c r="D273" s="1116"/>
      <c r="E273" s="1116"/>
      <c r="F273" s="1116"/>
      <c r="G273" s="1116"/>
      <c r="H273" s="1116"/>
      <c r="I273" s="1116"/>
      <c r="J273" s="1116"/>
      <c r="K273" s="1117"/>
      <c r="L273" s="35"/>
      <c r="M273" s="789"/>
      <c r="P273" s="238"/>
      <c r="Q273" s="238"/>
    </row>
    <row r="274" spans="2:17" ht="30" customHeight="1" x14ac:dyDescent="0.25">
      <c r="B274" s="232" t="s">
        <v>2552</v>
      </c>
      <c r="C274" s="1115" t="s">
        <v>2553</v>
      </c>
      <c r="D274" s="1116"/>
      <c r="E274" s="1116"/>
      <c r="F274" s="1116"/>
      <c r="G274" s="1116"/>
      <c r="H274" s="1116"/>
      <c r="I274" s="1116"/>
      <c r="J274" s="1116"/>
      <c r="K274" s="1117"/>
      <c r="L274" s="35"/>
      <c r="M274" s="789"/>
      <c r="P274" s="238"/>
      <c r="Q274" s="238"/>
    </row>
    <row r="275" spans="2:17" ht="30" customHeight="1" x14ac:dyDescent="0.25">
      <c r="B275" s="232" t="s">
        <v>2554</v>
      </c>
      <c r="C275" s="1115" t="s">
        <v>2555</v>
      </c>
      <c r="D275" s="1116"/>
      <c r="E275" s="1116"/>
      <c r="F275" s="1116"/>
      <c r="G275" s="1116"/>
      <c r="H275" s="1116"/>
      <c r="I275" s="1116"/>
      <c r="J275" s="1116"/>
      <c r="K275" s="1117"/>
      <c r="L275" s="35"/>
      <c r="M275" s="789"/>
      <c r="P275" s="238"/>
      <c r="Q275" s="238"/>
    </row>
    <row r="276" spans="2:17" ht="15" customHeight="1" x14ac:dyDescent="0.25">
      <c r="B276" s="939" t="s">
        <v>2556</v>
      </c>
      <c r="C276" s="940"/>
      <c r="D276" s="941"/>
      <c r="E276" s="941"/>
      <c r="F276" s="941"/>
      <c r="G276" s="941"/>
      <c r="H276" s="941"/>
      <c r="I276" s="941"/>
      <c r="J276" s="941"/>
      <c r="K276" s="942"/>
      <c r="L276" s="35"/>
      <c r="M276" s="789"/>
      <c r="P276" s="238"/>
      <c r="Q276" s="238"/>
    </row>
    <row r="277" spans="2:17" ht="45" customHeight="1" x14ac:dyDescent="0.25">
      <c r="B277" s="232" t="s">
        <v>2557</v>
      </c>
      <c r="C277" s="1115" t="s">
        <v>2558</v>
      </c>
      <c r="D277" s="1116"/>
      <c r="E277" s="1116"/>
      <c r="F277" s="1116"/>
      <c r="G277" s="1116"/>
      <c r="H277" s="1116"/>
      <c r="I277" s="1116"/>
      <c r="J277" s="1116"/>
      <c r="K277" s="1117"/>
      <c r="L277" s="35"/>
      <c r="M277" s="789"/>
      <c r="P277" s="238"/>
      <c r="Q277" s="238"/>
    </row>
    <row r="278" spans="2:17" ht="30" customHeight="1" x14ac:dyDescent="0.25">
      <c r="B278" s="232" t="s">
        <v>2559</v>
      </c>
      <c r="C278" s="1115" t="s">
        <v>2560</v>
      </c>
      <c r="D278" s="1118"/>
      <c r="E278" s="1118"/>
      <c r="F278" s="1118"/>
      <c r="G278" s="1118"/>
      <c r="H278" s="1118"/>
      <c r="I278" s="1118"/>
      <c r="J278" s="1118"/>
      <c r="K278" s="1119"/>
      <c r="L278" s="35"/>
      <c r="M278" s="789"/>
      <c r="P278" s="238"/>
      <c r="Q278" s="238"/>
    </row>
    <row r="279" spans="2:17" ht="60" customHeight="1" x14ac:dyDescent="0.25">
      <c r="B279" s="232" t="s">
        <v>2561</v>
      </c>
      <c r="C279" s="1115" t="s">
        <v>2562</v>
      </c>
      <c r="D279" s="1116"/>
      <c r="E279" s="1116"/>
      <c r="F279" s="1116"/>
      <c r="G279" s="1116"/>
      <c r="H279" s="1116"/>
      <c r="I279" s="1116"/>
      <c r="J279" s="1116"/>
      <c r="K279" s="1117"/>
      <c r="L279" s="35"/>
      <c r="M279" s="789"/>
      <c r="P279" s="238"/>
      <c r="Q279" s="238"/>
    </row>
    <row r="280" spans="2:17" ht="15" customHeight="1" x14ac:dyDescent="0.25">
      <c r="B280" s="232" t="s">
        <v>2563</v>
      </c>
      <c r="C280" s="1115" t="s">
        <v>2564</v>
      </c>
      <c r="D280" s="1116"/>
      <c r="E280" s="1116"/>
      <c r="F280" s="1116"/>
      <c r="G280" s="1116"/>
      <c r="H280" s="1116"/>
      <c r="I280" s="1116"/>
      <c r="J280" s="1116"/>
      <c r="K280" s="1117"/>
      <c r="L280" s="35"/>
      <c r="M280" s="789"/>
      <c r="P280" s="238"/>
      <c r="Q280" s="238"/>
    </row>
    <row r="281" spans="2:17" ht="45" customHeight="1" x14ac:dyDescent="0.25">
      <c r="B281" s="232" t="s">
        <v>2565</v>
      </c>
      <c r="C281" s="1115" t="s">
        <v>2566</v>
      </c>
      <c r="D281" s="1116"/>
      <c r="E281" s="1116"/>
      <c r="F281" s="1116"/>
      <c r="G281" s="1116"/>
      <c r="H281" s="1116"/>
      <c r="I281" s="1116"/>
      <c r="J281" s="1116"/>
      <c r="K281" s="1117"/>
      <c r="L281" s="35"/>
      <c r="M281" s="789"/>
      <c r="P281" s="238"/>
      <c r="Q281" s="238"/>
    </row>
    <row r="282" spans="2:17" ht="30" customHeight="1" x14ac:dyDescent="0.25">
      <c r="B282" s="232" t="s">
        <v>2567</v>
      </c>
      <c r="C282" s="1115" t="s">
        <v>2568</v>
      </c>
      <c r="D282" s="1118"/>
      <c r="E282" s="1118"/>
      <c r="F282" s="1118"/>
      <c r="G282" s="1118"/>
      <c r="H282" s="1118"/>
      <c r="I282" s="1118"/>
      <c r="J282" s="1118"/>
      <c r="K282" s="1119"/>
      <c r="L282" s="35"/>
      <c r="M282" s="789"/>
      <c r="P282" s="238"/>
      <c r="Q282" s="238"/>
    </row>
    <row r="283" spans="2:17" ht="60" customHeight="1" x14ac:dyDescent="0.25">
      <c r="B283" s="232" t="s">
        <v>2569</v>
      </c>
      <c r="C283" s="1115" t="s">
        <v>2570</v>
      </c>
      <c r="D283" s="1116"/>
      <c r="E283" s="1116"/>
      <c r="F283" s="1116"/>
      <c r="G283" s="1116"/>
      <c r="H283" s="1116"/>
      <c r="I283" s="1116"/>
      <c r="J283" s="1116"/>
      <c r="K283" s="1117"/>
      <c r="L283" s="35"/>
      <c r="M283" s="789"/>
      <c r="P283" s="238"/>
      <c r="Q283" s="238"/>
    </row>
    <row r="284" spans="2:17" ht="15" customHeight="1" x14ac:dyDescent="0.25">
      <c r="B284" s="232" t="s">
        <v>2571</v>
      </c>
      <c r="C284" s="1115" t="s">
        <v>2572</v>
      </c>
      <c r="D284" s="1116"/>
      <c r="E284" s="1116"/>
      <c r="F284" s="1116"/>
      <c r="G284" s="1116"/>
      <c r="H284" s="1116"/>
      <c r="I284" s="1116"/>
      <c r="J284" s="1116"/>
      <c r="K284" s="1117"/>
      <c r="L284" s="35"/>
      <c r="M284" s="789"/>
      <c r="P284" s="238"/>
      <c r="Q284" s="238"/>
    </row>
    <row r="285" spans="2:17" ht="45" customHeight="1" x14ac:dyDescent="0.25">
      <c r="B285" s="232" t="s">
        <v>2573</v>
      </c>
      <c r="C285" s="1115" t="s">
        <v>2574</v>
      </c>
      <c r="D285" s="1116"/>
      <c r="E285" s="1116"/>
      <c r="F285" s="1116"/>
      <c r="G285" s="1116"/>
      <c r="H285" s="1116"/>
      <c r="I285" s="1116"/>
      <c r="J285" s="1116"/>
      <c r="K285" s="1117"/>
      <c r="L285" s="35"/>
      <c r="M285" s="943"/>
      <c r="P285" s="238"/>
      <c r="Q285" s="238"/>
    </row>
    <row r="286" spans="2:17" ht="60" customHeight="1" x14ac:dyDescent="0.25">
      <c r="B286" s="232" t="s">
        <v>2575</v>
      </c>
      <c r="C286" s="1115" t="s">
        <v>2576</v>
      </c>
      <c r="D286" s="1116"/>
      <c r="E286" s="1116"/>
      <c r="F286" s="1116"/>
      <c r="G286" s="1116"/>
      <c r="H286" s="1116"/>
      <c r="I286" s="1116"/>
      <c r="J286" s="1116"/>
      <c r="K286" s="1117"/>
      <c r="L286" s="35"/>
      <c r="M286" s="789"/>
      <c r="N286" s="943"/>
      <c r="O286" s="943"/>
      <c r="P286" s="238"/>
      <c r="Q286" s="238"/>
    </row>
    <row r="287" spans="2:17" ht="15" customHeight="1" x14ac:dyDescent="0.25">
      <c r="B287" s="232" t="s">
        <v>2577</v>
      </c>
      <c r="C287" s="1115" t="s">
        <v>2578</v>
      </c>
      <c r="D287" s="1116"/>
      <c r="E287" s="1116"/>
      <c r="F287" s="1116"/>
      <c r="G287" s="1116"/>
      <c r="H287" s="1116"/>
      <c r="I287" s="1116"/>
      <c r="J287" s="1116"/>
      <c r="K287" s="1117"/>
      <c r="L287" s="35"/>
      <c r="M287" s="789"/>
      <c r="N287" s="943"/>
      <c r="O287" s="943"/>
      <c r="P287" s="238"/>
      <c r="Q287" s="238"/>
    </row>
    <row r="288" spans="2:17" ht="30" customHeight="1" x14ac:dyDescent="0.25">
      <c r="B288" s="232" t="s">
        <v>2579</v>
      </c>
      <c r="C288" s="1115" t="s">
        <v>2580</v>
      </c>
      <c r="D288" s="1116"/>
      <c r="E288" s="1116"/>
      <c r="F288" s="1116"/>
      <c r="G288" s="1116"/>
      <c r="H288" s="1116"/>
      <c r="I288" s="1116"/>
      <c r="J288" s="1116"/>
      <c r="K288" s="1117"/>
      <c r="L288" s="35"/>
      <c r="M288" s="789"/>
      <c r="P288" s="238"/>
      <c r="Q288" s="238"/>
    </row>
    <row r="289" spans="2:17" ht="45" customHeight="1" x14ac:dyDescent="0.25">
      <c r="B289" s="232" t="s">
        <v>2581</v>
      </c>
      <c r="C289" s="1115" t="s">
        <v>2582</v>
      </c>
      <c r="D289" s="1116"/>
      <c r="E289" s="1116"/>
      <c r="F289" s="1116"/>
      <c r="G289" s="1116"/>
      <c r="H289" s="1116"/>
      <c r="I289" s="1116"/>
      <c r="J289" s="1116"/>
      <c r="K289" s="1117"/>
      <c r="L289" s="35"/>
      <c r="M289" s="789"/>
      <c r="P289" s="238"/>
      <c r="Q289" s="238"/>
    </row>
    <row r="290" spans="2:17" ht="15" customHeight="1" x14ac:dyDescent="0.25">
      <c r="B290" s="232" t="s">
        <v>2583</v>
      </c>
      <c r="C290" s="1115" t="s">
        <v>2584</v>
      </c>
      <c r="D290" s="1116"/>
      <c r="E290" s="1116"/>
      <c r="F290" s="1116"/>
      <c r="G290" s="1116"/>
      <c r="H290" s="1116"/>
      <c r="I290" s="1116"/>
      <c r="J290" s="1116"/>
      <c r="K290" s="1117"/>
      <c r="L290" s="35"/>
      <c r="M290" s="789"/>
      <c r="P290" s="238"/>
      <c r="Q290" s="238"/>
    </row>
    <row r="291" spans="2:17" ht="15" customHeight="1" x14ac:dyDescent="0.25">
      <c r="B291" s="232" t="s">
        <v>2585</v>
      </c>
      <c r="C291" s="1115" t="s">
        <v>2586</v>
      </c>
      <c r="D291" s="1116"/>
      <c r="E291" s="1116"/>
      <c r="F291" s="1116"/>
      <c r="G291" s="1116"/>
      <c r="H291" s="1116"/>
      <c r="I291" s="1116"/>
      <c r="J291" s="1116"/>
      <c r="K291" s="1117"/>
      <c r="L291" s="35"/>
      <c r="M291" s="789"/>
      <c r="P291" s="238"/>
      <c r="Q291" s="238"/>
    </row>
    <row r="292" spans="2:17" ht="15" customHeight="1" x14ac:dyDescent="0.25">
      <c r="B292" s="232" t="s">
        <v>2587</v>
      </c>
      <c r="C292" s="1115" t="s">
        <v>2588</v>
      </c>
      <c r="D292" s="1116"/>
      <c r="E292" s="1116"/>
      <c r="F292" s="1116"/>
      <c r="G292" s="1116"/>
      <c r="H292" s="1116"/>
      <c r="I292" s="1116"/>
      <c r="J292" s="1116"/>
      <c r="K292" s="1117"/>
      <c r="L292" s="35"/>
      <c r="M292" s="789"/>
      <c r="P292" s="238"/>
      <c r="Q292" s="238"/>
    </row>
    <row r="293" spans="2:17" ht="15" customHeight="1" x14ac:dyDescent="0.25">
      <c r="B293" s="232" t="s">
        <v>2589</v>
      </c>
      <c r="C293" s="1115" t="s">
        <v>2590</v>
      </c>
      <c r="D293" s="1116"/>
      <c r="E293" s="1116"/>
      <c r="F293" s="1116"/>
      <c r="G293" s="1116"/>
      <c r="H293" s="1116"/>
      <c r="I293" s="1116"/>
      <c r="J293" s="1116"/>
      <c r="K293" s="1117"/>
      <c r="L293" s="35"/>
      <c r="M293" s="789"/>
      <c r="P293" s="238"/>
      <c r="Q293" s="238"/>
    </row>
    <row r="294" spans="2:17" ht="15" customHeight="1" x14ac:dyDescent="0.25">
      <c r="B294" s="944" t="s">
        <v>2591</v>
      </c>
      <c r="C294" s="945"/>
      <c r="D294" s="946"/>
      <c r="E294" s="946"/>
      <c r="F294" s="946"/>
      <c r="G294" s="946"/>
      <c r="H294" s="946"/>
      <c r="I294" s="946"/>
      <c r="J294" s="946"/>
      <c r="K294" s="947"/>
      <c r="L294" s="35"/>
      <c r="M294" s="789"/>
      <c r="P294" s="238"/>
      <c r="Q294" s="238"/>
    </row>
    <row r="295" spans="2:17" ht="30" customHeight="1" x14ac:dyDescent="0.25">
      <c r="B295" s="232" t="s">
        <v>2592</v>
      </c>
      <c r="C295" s="1115" t="s">
        <v>2593</v>
      </c>
      <c r="D295" s="1116"/>
      <c r="E295" s="1116"/>
      <c r="F295" s="1116"/>
      <c r="G295" s="1116"/>
      <c r="H295" s="1116"/>
      <c r="I295" s="1116"/>
      <c r="J295" s="1116"/>
      <c r="K295" s="1117"/>
      <c r="L295" s="35"/>
      <c r="M295" s="789"/>
      <c r="P295" s="238"/>
      <c r="Q295" s="238"/>
    </row>
    <row r="296" spans="2:17" ht="30" customHeight="1" x14ac:dyDescent="0.25">
      <c r="B296" s="232" t="s">
        <v>2594</v>
      </c>
      <c r="C296" s="1115" t="s">
        <v>2595</v>
      </c>
      <c r="D296" s="1116"/>
      <c r="E296" s="1116"/>
      <c r="F296" s="1116"/>
      <c r="G296" s="1116"/>
      <c r="H296" s="1116"/>
      <c r="I296" s="1116"/>
      <c r="J296" s="1116"/>
      <c r="K296" s="1117"/>
      <c r="L296" s="35"/>
      <c r="M296" s="789"/>
      <c r="P296" s="238"/>
      <c r="Q296" s="238"/>
    </row>
    <row r="297" spans="2:17" ht="15" customHeight="1" x14ac:dyDescent="0.25">
      <c r="B297" s="232" t="s">
        <v>2596</v>
      </c>
      <c r="C297" s="1115" t="s">
        <v>2597</v>
      </c>
      <c r="D297" s="1116"/>
      <c r="E297" s="1116"/>
      <c r="F297" s="1116"/>
      <c r="G297" s="1116"/>
      <c r="H297" s="1116"/>
      <c r="I297" s="1116"/>
      <c r="J297" s="1116"/>
      <c r="K297" s="1117"/>
      <c r="L297" s="35"/>
      <c r="M297" s="789"/>
      <c r="P297" s="238"/>
      <c r="Q297" s="238"/>
    </row>
    <row r="298" spans="2:17" ht="15" customHeight="1" x14ac:dyDescent="0.25">
      <c r="B298" s="939" t="s">
        <v>2598</v>
      </c>
      <c r="C298" s="940"/>
      <c r="D298" s="941"/>
      <c r="E298" s="941"/>
      <c r="F298" s="941"/>
      <c r="G298" s="941"/>
      <c r="H298" s="941"/>
      <c r="I298" s="941"/>
      <c r="J298" s="941"/>
      <c r="K298" s="942"/>
      <c r="L298" s="35"/>
      <c r="M298" s="789"/>
      <c r="P298" s="238"/>
      <c r="Q298" s="238"/>
    </row>
    <row r="299" spans="2:17" ht="30" customHeight="1" x14ac:dyDescent="0.25">
      <c r="B299" s="231" t="s">
        <v>2599</v>
      </c>
      <c r="C299" s="1115" t="s">
        <v>2600</v>
      </c>
      <c r="D299" s="1116"/>
      <c r="E299" s="1116"/>
      <c r="F299" s="1116"/>
      <c r="G299" s="1116"/>
      <c r="H299" s="1116"/>
      <c r="I299" s="1116"/>
      <c r="J299" s="1116"/>
      <c r="K299" s="1117"/>
      <c r="L299" s="35"/>
      <c r="M299" s="789"/>
      <c r="P299" s="238"/>
      <c r="Q299" s="238"/>
    </row>
    <row r="300" spans="2:17" ht="15" customHeight="1" x14ac:dyDescent="0.25">
      <c r="B300" s="939" t="s">
        <v>2601</v>
      </c>
      <c r="C300" s="940"/>
      <c r="D300" s="941"/>
      <c r="E300" s="941"/>
      <c r="F300" s="941"/>
      <c r="G300" s="941"/>
      <c r="H300" s="941"/>
      <c r="I300" s="941"/>
      <c r="J300" s="941"/>
      <c r="K300" s="942"/>
      <c r="L300" s="35"/>
      <c r="M300" s="789"/>
      <c r="P300" s="238"/>
      <c r="Q300" s="238"/>
    </row>
    <row r="301" spans="2:17" ht="60" customHeight="1" x14ac:dyDescent="0.25">
      <c r="B301" s="231" t="s">
        <v>2602</v>
      </c>
      <c r="C301" s="1115" t="s">
        <v>2603</v>
      </c>
      <c r="D301" s="1118"/>
      <c r="E301" s="1118"/>
      <c r="F301" s="1118"/>
      <c r="G301" s="1118"/>
      <c r="H301" s="1118"/>
      <c r="I301" s="1118"/>
      <c r="J301" s="1118"/>
      <c r="K301" s="1119"/>
      <c r="L301" s="35"/>
      <c r="M301" s="789"/>
      <c r="P301" s="238"/>
      <c r="Q301" s="238"/>
    </row>
    <row r="302" spans="2:17" ht="60" customHeight="1" x14ac:dyDescent="0.25">
      <c r="B302" s="231" t="s">
        <v>2604</v>
      </c>
      <c r="C302" s="1115" t="s">
        <v>2605</v>
      </c>
      <c r="D302" s="1116"/>
      <c r="E302" s="1116"/>
      <c r="F302" s="1116"/>
      <c r="G302" s="1116"/>
      <c r="H302" s="1116"/>
      <c r="I302" s="1116"/>
      <c r="J302" s="1116"/>
      <c r="K302" s="1117"/>
      <c r="L302" s="35"/>
      <c r="M302" s="789"/>
      <c r="P302" s="238"/>
      <c r="Q302" s="238"/>
    </row>
    <row r="303" spans="2:17" ht="60" customHeight="1" x14ac:dyDescent="0.25">
      <c r="B303" s="231" t="s">
        <v>2606</v>
      </c>
      <c r="C303" s="1115" t="s">
        <v>2607</v>
      </c>
      <c r="D303" s="1116"/>
      <c r="E303" s="1116"/>
      <c r="F303" s="1116"/>
      <c r="G303" s="1116"/>
      <c r="H303" s="1116"/>
      <c r="I303" s="1116"/>
      <c r="J303" s="1116"/>
      <c r="K303" s="1117"/>
      <c r="L303" s="35"/>
      <c r="M303" s="789"/>
      <c r="P303" s="238"/>
      <c r="Q303" s="238"/>
    </row>
    <row r="304" spans="2:17" ht="60" customHeight="1" x14ac:dyDescent="0.25">
      <c r="B304" s="231" t="s">
        <v>2608</v>
      </c>
      <c r="C304" s="1115" t="s">
        <v>2609</v>
      </c>
      <c r="D304" s="1116"/>
      <c r="E304" s="1116"/>
      <c r="F304" s="1116"/>
      <c r="G304" s="1116"/>
      <c r="H304" s="1116"/>
      <c r="I304" s="1116"/>
      <c r="J304" s="1116"/>
      <c r="K304" s="1117"/>
      <c r="L304" s="35"/>
      <c r="M304" s="789"/>
      <c r="P304" s="238"/>
      <c r="Q304" s="238"/>
    </row>
    <row r="305" spans="2:17" ht="15" customHeight="1" x14ac:dyDescent="0.25">
      <c r="B305" s="231" t="s">
        <v>2610</v>
      </c>
      <c r="C305" s="1115" t="s">
        <v>2611</v>
      </c>
      <c r="D305" s="1116"/>
      <c r="E305" s="1116"/>
      <c r="F305" s="1116"/>
      <c r="G305" s="1116"/>
      <c r="H305" s="1116"/>
      <c r="I305" s="1116"/>
      <c r="J305" s="1116"/>
      <c r="K305" s="1117"/>
      <c r="L305" s="35"/>
      <c r="M305" s="789"/>
      <c r="P305" s="238"/>
      <c r="Q305" s="238"/>
    </row>
    <row r="306" spans="2:17" ht="45" customHeight="1" x14ac:dyDescent="0.25">
      <c r="B306" s="231" t="s">
        <v>2612</v>
      </c>
      <c r="C306" s="1115" t="s">
        <v>2613</v>
      </c>
      <c r="D306" s="1116"/>
      <c r="E306" s="1116"/>
      <c r="F306" s="1116"/>
      <c r="G306" s="1116"/>
      <c r="H306" s="1116"/>
      <c r="I306" s="1116"/>
      <c r="J306" s="1116"/>
      <c r="K306" s="1117"/>
      <c r="L306" s="35"/>
      <c r="P306" s="238"/>
      <c r="Q306" s="238"/>
    </row>
    <row r="307" spans="2:17" ht="15" customHeight="1" x14ac:dyDescent="0.25">
      <c r="B307" s="939" t="s">
        <v>2614</v>
      </c>
      <c r="C307" s="940"/>
      <c r="D307" s="941"/>
      <c r="E307" s="941"/>
      <c r="F307" s="941"/>
      <c r="G307" s="941"/>
      <c r="H307" s="941"/>
      <c r="I307" s="941"/>
      <c r="J307" s="941"/>
      <c r="K307" s="942"/>
      <c r="L307" s="35"/>
      <c r="M307" s="789"/>
      <c r="P307" s="238"/>
      <c r="Q307" s="238"/>
    </row>
    <row r="308" spans="2:17" ht="45" customHeight="1" x14ac:dyDescent="0.25">
      <c r="B308" s="231" t="s">
        <v>2615</v>
      </c>
      <c r="C308" s="1115" t="s">
        <v>2616</v>
      </c>
      <c r="D308" s="1116"/>
      <c r="E308" s="1116"/>
      <c r="F308" s="1116"/>
      <c r="G308" s="1116"/>
      <c r="H308" s="1116"/>
      <c r="I308" s="1116"/>
      <c r="J308" s="1116"/>
      <c r="K308" s="1117"/>
      <c r="M308" s="789"/>
      <c r="P308" s="238"/>
      <c r="Q308" s="238"/>
    </row>
    <row r="309" spans="2:17" ht="45" customHeight="1" x14ac:dyDescent="0.25">
      <c r="B309" s="948" t="s">
        <v>2617</v>
      </c>
      <c r="C309" s="1112" t="s">
        <v>2618</v>
      </c>
      <c r="D309" s="1113"/>
      <c r="E309" s="1113"/>
      <c r="F309" s="1113"/>
      <c r="G309" s="1113"/>
      <c r="H309" s="1113"/>
      <c r="I309" s="1113"/>
      <c r="J309" s="1113"/>
      <c r="K309" s="1114"/>
      <c r="L309" s="35"/>
      <c r="M309" s="789"/>
      <c r="P309" s="238"/>
      <c r="Q309" s="238"/>
    </row>
    <row r="310" spans="2:17" ht="15" customHeight="1" x14ac:dyDescent="0.25">
      <c r="B310" s="949" t="s">
        <v>2619</v>
      </c>
      <c r="C310" s="946"/>
      <c r="D310" s="946"/>
      <c r="E310" s="946"/>
      <c r="F310" s="946"/>
      <c r="G310" s="946"/>
      <c r="H310" s="946"/>
      <c r="I310" s="946"/>
      <c r="J310" s="946"/>
      <c r="K310" s="947"/>
      <c r="L310" s="35"/>
      <c r="M310" s="789"/>
      <c r="P310" s="238"/>
      <c r="Q310" s="238"/>
    </row>
    <row r="311" spans="2:17" ht="30" customHeight="1" x14ac:dyDescent="0.25">
      <c r="B311" s="231" t="s">
        <v>2620</v>
      </c>
      <c r="C311" s="1115" t="s">
        <v>2621</v>
      </c>
      <c r="D311" s="1116"/>
      <c r="E311" s="1116"/>
      <c r="F311" s="1116"/>
      <c r="G311" s="1116"/>
      <c r="H311" s="1116"/>
      <c r="I311" s="1116"/>
      <c r="J311" s="1116"/>
      <c r="K311" s="1117"/>
      <c r="P311" s="238"/>
      <c r="Q311" s="238"/>
    </row>
    <row r="312" spans="2:17" ht="30" customHeight="1" x14ac:dyDescent="0.25">
      <c r="B312" s="231" t="s">
        <v>2622</v>
      </c>
      <c r="C312" s="1115" t="s">
        <v>2623</v>
      </c>
      <c r="D312" s="1116"/>
      <c r="E312" s="1116"/>
      <c r="F312" s="1116"/>
      <c r="G312" s="1116"/>
      <c r="H312" s="1116"/>
      <c r="I312" s="1116"/>
      <c r="J312" s="1116"/>
      <c r="K312" s="1117"/>
      <c r="P312" s="238"/>
      <c r="Q312" s="238"/>
    </row>
    <row r="313" spans="2:17" ht="30" customHeight="1" x14ac:dyDescent="0.25">
      <c r="B313" s="231" t="s">
        <v>2624</v>
      </c>
      <c r="C313" s="1115" t="s">
        <v>2625</v>
      </c>
      <c r="D313" s="1116"/>
      <c r="E313" s="1116"/>
      <c r="F313" s="1116"/>
      <c r="G313" s="1116"/>
      <c r="H313" s="1116"/>
      <c r="I313" s="1116"/>
      <c r="J313" s="1116"/>
      <c r="K313" s="1117"/>
      <c r="P313" s="238"/>
      <c r="Q313" s="238"/>
    </row>
    <row r="314" spans="2:17" ht="30" customHeight="1" x14ac:dyDescent="0.25">
      <c r="B314" s="231" t="s">
        <v>2626</v>
      </c>
      <c r="C314" s="1115" t="s">
        <v>2627</v>
      </c>
      <c r="D314" s="1116"/>
      <c r="E314" s="1116"/>
      <c r="F314" s="1116"/>
      <c r="G314" s="1116"/>
      <c r="H314" s="1116"/>
      <c r="I314" s="1116"/>
      <c r="J314" s="1116"/>
      <c r="K314" s="1117"/>
      <c r="P314" s="238"/>
      <c r="Q314" s="238"/>
    </row>
    <row r="315" spans="2:17" ht="15" customHeight="1" x14ac:dyDescent="0.25">
      <c r="B315" s="231" t="s">
        <v>2628</v>
      </c>
      <c r="C315" s="1115" t="s">
        <v>2629</v>
      </c>
      <c r="D315" s="1116"/>
      <c r="E315" s="1116"/>
      <c r="F315" s="1116"/>
      <c r="G315" s="1116"/>
      <c r="H315" s="1116"/>
      <c r="I315" s="1116"/>
      <c r="J315" s="1116"/>
      <c r="K315" s="1117"/>
      <c r="P315" s="238"/>
      <c r="Q315" s="238"/>
    </row>
    <row r="316" spans="2:17" ht="15" customHeight="1" x14ac:dyDescent="0.25">
      <c r="B316" s="949" t="s">
        <v>2630</v>
      </c>
      <c r="C316" s="950" t="str">
        <f>$C$127</f>
        <v>Tax rate</v>
      </c>
      <c r="D316" s="946"/>
      <c r="E316" s="946"/>
      <c r="F316" s="946"/>
      <c r="G316" s="946"/>
      <c r="H316" s="946"/>
      <c r="I316" s="946"/>
      <c r="J316" s="946"/>
      <c r="K316" s="947"/>
      <c r="P316" s="238"/>
      <c r="Q316" s="238"/>
    </row>
    <row r="317" spans="2:17" ht="15" customHeight="1" thickBot="1" x14ac:dyDescent="0.3">
      <c r="B317" s="951" t="s">
        <v>2631</v>
      </c>
      <c r="C317" s="1109" t="s">
        <v>2632</v>
      </c>
      <c r="D317" s="1110"/>
      <c r="E317" s="1110"/>
      <c r="F317" s="1110"/>
      <c r="G317" s="1110"/>
      <c r="H317" s="1110"/>
      <c r="I317" s="1110"/>
      <c r="J317" s="1110"/>
      <c r="K317" s="1111"/>
      <c r="P317" s="238"/>
      <c r="Q317" s="238"/>
    </row>
    <row r="318" spans="2:17" x14ac:dyDescent="0.25"/>
  </sheetData>
  <sheetProtection algorithmName="SHA-512" hashValue="w+XwHw5X5hVIbisURznN8Nw+9vm5O6VNjv8VwDEzNYV4zc2t2/QowrnX96bH3rs95cBjc48Antu4tWk3lXiYPw==" saltValue="6IxPix+HcczMXMMk+7OnZg==" spinCount="100000" sheet="1" objects="1" scenarios="1" selectLockedCells="1" selectUnlockedCells="1"/>
  <mergeCells count="55">
    <mergeCell ref="C267:K267"/>
    <mergeCell ref="M1:P1"/>
    <mergeCell ref="B3:C3"/>
    <mergeCell ref="T4:X4"/>
    <mergeCell ref="AA4:AE4"/>
    <mergeCell ref="B5:F5"/>
    <mergeCell ref="G5:K5"/>
    <mergeCell ref="B259:K259"/>
    <mergeCell ref="B261:K261"/>
    <mergeCell ref="C263:K263"/>
    <mergeCell ref="C265:K265"/>
    <mergeCell ref="C266:K266"/>
    <mergeCell ref="C280:K280"/>
    <mergeCell ref="C268:K268"/>
    <mergeCell ref="C269:K269"/>
    <mergeCell ref="C270:K270"/>
    <mergeCell ref="C271:K271"/>
    <mergeCell ref="C272:K272"/>
    <mergeCell ref="C273:K273"/>
    <mergeCell ref="C274:K274"/>
    <mergeCell ref="C275:K275"/>
    <mergeCell ref="C277:K277"/>
    <mergeCell ref="C278:K278"/>
    <mergeCell ref="C279:K279"/>
    <mergeCell ref="C292:K292"/>
    <mergeCell ref="C281:K281"/>
    <mergeCell ref="C282:K282"/>
    <mergeCell ref="C283:K283"/>
    <mergeCell ref="C284:K284"/>
    <mergeCell ref="C285:K285"/>
    <mergeCell ref="C286:K286"/>
    <mergeCell ref="C287:K287"/>
    <mergeCell ref="C288:K288"/>
    <mergeCell ref="C289:K289"/>
    <mergeCell ref="C290:K290"/>
    <mergeCell ref="C291:K291"/>
    <mergeCell ref="C308:K308"/>
    <mergeCell ref="C293:K293"/>
    <mergeCell ref="C295:K295"/>
    <mergeCell ref="C296:K296"/>
    <mergeCell ref="C297:K297"/>
    <mergeCell ref="C299:K299"/>
    <mergeCell ref="C301:K301"/>
    <mergeCell ref="C302:K302"/>
    <mergeCell ref="C303:K303"/>
    <mergeCell ref="C304:K304"/>
    <mergeCell ref="C305:K305"/>
    <mergeCell ref="C306:K306"/>
    <mergeCell ref="C317:K317"/>
    <mergeCell ref="C309:K309"/>
    <mergeCell ref="C311:K311"/>
    <mergeCell ref="C312:K312"/>
    <mergeCell ref="C313:K313"/>
    <mergeCell ref="C314:K314"/>
    <mergeCell ref="C315:K315"/>
  </mergeCells>
  <pageMargins left="0.7" right="0.7" top="0.75" bottom="0.75" header="0.3" footer="0.3"/>
  <pageSetup paperSize="9" scale="3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Cautionary statement</vt:lpstr>
      <vt:lpstr>Notes</vt:lpstr>
      <vt:lpstr>WS1</vt:lpstr>
      <vt:lpstr>WS2</vt:lpstr>
      <vt:lpstr>WWS1</vt:lpstr>
      <vt:lpstr>WWS2</vt:lpstr>
      <vt:lpstr>R1</vt:lpstr>
      <vt:lpstr>App26</vt:lpstr>
    </vt:vector>
  </TitlesOfParts>
  <Company>STW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Orsi, Kay</dc:creator>
  <cp:lastModifiedBy>Towler, Harriet</cp:lastModifiedBy>
  <dcterms:created xsi:type="dcterms:W3CDTF">2019-08-29T09:28:52Z</dcterms:created>
  <dcterms:modified xsi:type="dcterms:W3CDTF">2019-08-29T16:51:08Z</dcterms:modified>
</cp:coreProperties>
</file>